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zdausa-my.sharepoint.com/personal/jsmit295_mazdausa_com/Documents/Desktop/Finish this/"/>
    </mc:Choice>
  </mc:AlternateContent>
  <xr:revisionPtr revIDLastSave="1786" documentId="8_{7FA65C82-B8F1-4790-A2DF-0703375F63D2}" xr6:coauthVersionLast="47" xr6:coauthVersionMax="47" xr10:uidLastSave="{65DE9B81-43B7-48F4-AC06-48A4E27D500B}"/>
  <bookViews>
    <workbookView xWindow="-120" yWindow="-120" windowWidth="29040" windowHeight="15840" xr2:uid="{1DE1EC7A-BA80-4904-A44B-C58E763B975A}"/>
  </bookViews>
  <sheets>
    <sheet name="SMX parts list " sheetId="4" r:id="rId1"/>
    <sheet name="racer price data on 10-23-23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7" i="4" l="1"/>
  <c r="F148" i="4"/>
  <c r="F149" i="4"/>
  <c r="F150" i="4"/>
  <c r="F151" i="4"/>
  <c r="F152" i="4"/>
  <c r="E128" i="4" l="1"/>
  <c r="E25" i="4"/>
  <c r="E156" i="4"/>
  <c r="E157" i="4"/>
  <c r="E155" i="4"/>
  <c r="E141" i="4"/>
  <c r="F141" i="4" s="1"/>
  <c r="E145" i="4"/>
  <c r="F145" i="4" s="1"/>
  <c r="E146" i="4"/>
  <c r="F146" i="4" s="1"/>
  <c r="E140" i="4"/>
  <c r="F140" i="4" s="1"/>
  <c r="E125" i="4"/>
  <c r="E126" i="4"/>
  <c r="E127" i="4"/>
  <c r="E129" i="4"/>
  <c r="E130" i="4"/>
  <c r="E131" i="4"/>
  <c r="E132" i="4"/>
  <c r="E133" i="4"/>
  <c r="E134" i="4"/>
  <c r="E135" i="4"/>
  <c r="E136" i="4"/>
  <c r="E137" i="4"/>
  <c r="E138" i="4"/>
  <c r="E124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09" i="4"/>
  <c r="E101" i="4"/>
  <c r="E102" i="4"/>
  <c r="F102" i="4" s="1"/>
  <c r="E103" i="4"/>
  <c r="E104" i="4"/>
  <c r="E105" i="4"/>
  <c r="E106" i="4"/>
  <c r="E107" i="4"/>
  <c r="E100" i="4"/>
  <c r="E96" i="4"/>
  <c r="E97" i="4"/>
  <c r="F97" i="4" s="1"/>
  <c r="E98" i="4"/>
  <c r="F98" i="4" s="1"/>
  <c r="E95" i="4"/>
  <c r="E93" i="4"/>
  <c r="E92" i="4"/>
  <c r="E90" i="4"/>
  <c r="F90" i="4" s="1"/>
  <c r="E82" i="4"/>
  <c r="E83" i="4"/>
  <c r="E84" i="4"/>
  <c r="E85" i="4"/>
  <c r="F85" i="4" s="1"/>
  <c r="E87" i="4"/>
  <c r="F87" i="4" s="1"/>
  <c r="E88" i="4"/>
  <c r="F88" i="4" s="1"/>
  <c r="E89" i="4"/>
  <c r="F89" i="4" s="1"/>
  <c r="E81" i="4"/>
  <c r="E73" i="4"/>
  <c r="F73" i="4" s="1"/>
  <c r="E74" i="4"/>
  <c r="E75" i="4"/>
  <c r="E76" i="4"/>
  <c r="E77" i="4"/>
  <c r="E78" i="4"/>
  <c r="E79" i="4"/>
  <c r="E72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51" i="4"/>
  <c r="E49" i="4"/>
  <c r="E48" i="4"/>
  <c r="E47" i="4"/>
  <c r="E46" i="4"/>
  <c r="E45" i="4"/>
  <c r="E44" i="4"/>
  <c r="E43" i="4"/>
  <c r="F43" i="4" s="1"/>
  <c r="E42" i="4"/>
  <c r="E40" i="4"/>
  <c r="F40" i="4" s="1"/>
  <c r="E39" i="4"/>
  <c r="E38" i="4"/>
  <c r="E37" i="4"/>
  <c r="E36" i="4"/>
  <c r="E32" i="4"/>
  <c r="F32" i="4" s="1"/>
  <c r="E33" i="4"/>
  <c r="F33" i="4" s="1"/>
  <c r="E34" i="4"/>
  <c r="F34" i="4" s="1"/>
  <c r="E35" i="4"/>
  <c r="F35" i="4" s="1"/>
  <c r="E31" i="4"/>
  <c r="E27" i="4"/>
  <c r="E28" i="4"/>
  <c r="E29" i="4"/>
  <c r="E22" i="4"/>
  <c r="E26" i="4"/>
  <c r="E21" i="4"/>
  <c r="E19" i="4"/>
  <c r="E18" i="4"/>
  <c r="E12" i="4"/>
  <c r="E13" i="4"/>
  <c r="E14" i="4"/>
  <c r="E15" i="4"/>
  <c r="E16" i="4"/>
  <c r="E9" i="4"/>
  <c r="E10" i="4"/>
  <c r="E11" i="4"/>
  <c r="E8" i="4"/>
  <c r="E7" i="4"/>
  <c r="F117" i="4" l="1"/>
  <c r="F106" i="4"/>
  <c r="F18" i="4"/>
  <c r="F124" i="4"/>
  <c r="F125" i="4"/>
  <c r="F126" i="4"/>
  <c r="F111" i="4"/>
  <c r="F112" i="4"/>
  <c r="F113" i="4"/>
  <c r="F114" i="4"/>
  <c r="F115" i="4"/>
  <c r="F110" i="4"/>
  <c r="F100" i="4"/>
  <c r="F28" i="4"/>
  <c r="F157" i="4"/>
  <c r="F116" i="4"/>
  <c r="F66" i="4" l="1"/>
  <c r="F74" i="4"/>
  <c r="F104" i="4"/>
  <c r="F105" i="4"/>
  <c r="F59" i="4"/>
  <c r="F60" i="4"/>
  <c r="F61" i="4"/>
  <c r="F21" i="4"/>
  <c r="F22" i="4"/>
  <c r="F26" i="4"/>
  <c r="F29" i="4"/>
  <c r="F25" i="4"/>
  <c r="F156" i="4"/>
  <c r="F127" i="4"/>
  <c r="F47" i="4"/>
  <c r="F45" i="4"/>
  <c r="F122" i="4"/>
  <c r="F121" i="4"/>
  <c r="F46" i="4"/>
  <c r="F82" i="4"/>
  <c r="F81" i="4"/>
  <c r="F109" i="4"/>
  <c r="F118" i="4"/>
  <c r="F119" i="4"/>
  <c r="F128" i="4"/>
  <c r="F7" i="4"/>
  <c r="F19" i="4"/>
  <c r="F120" i="4"/>
  <c r="F129" i="4"/>
  <c r="F130" i="4"/>
  <c r="F131" i="4"/>
  <c r="F132" i="4"/>
  <c r="F133" i="4"/>
  <c r="F134" i="4"/>
  <c r="F135" i="4"/>
  <c r="F136" i="4"/>
  <c r="F137" i="4"/>
  <c r="F138" i="4"/>
  <c r="F107" i="4"/>
  <c r="F36" i="4"/>
  <c r="F37" i="4"/>
  <c r="F38" i="4"/>
  <c r="F39" i="4"/>
  <c r="F41" i="4"/>
  <c r="F42" i="4"/>
  <c r="F44" i="4"/>
  <c r="F48" i="4"/>
  <c r="F49" i="4"/>
  <c r="F31" i="4"/>
  <c r="F51" i="4"/>
  <c r="F52" i="4"/>
  <c r="F53" i="4"/>
  <c r="F54" i="4"/>
  <c r="F55" i="4"/>
  <c r="F56" i="4"/>
  <c r="F57" i="4"/>
  <c r="F58" i="4"/>
  <c r="F62" i="4"/>
  <c r="F63" i="4"/>
  <c r="F64" i="4"/>
  <c r="F65" i="4"/>
  <c r="F67" i="4"/>
  <c r="F68" i="4"/>
  <c r="F69" i="4"/>
  <c r="F70" i="4"/>
  <c r="F72" i="4"/>
  <c r="F75" i="4"/>
  <c r="F78" i="4"/>
  <c r="F79" i="4"/>
  <c r="F83" i="4"/>
  <c r="F84" i="4"/>
  <c r="F92" i="4"/>
  <c r="F93" i="4"/>
  <c r="F95" i="4"/>
  <c r="F96" i="4"/>
  <c r="F101" i="4"/>
  <c r="F103" i="4"/>
  <c r="F155" i="4"/>
  <c r="F23" i="4"/>
  <c r="F9" i="4"/>
  <c r="F10" i="4"/>
  <c r="F11" i="4"/>
  <c r="F12" i="4"/>
  <c r="F13" i="4"/>
  <c r="F14" i="4"/>
  <c r="F15" i="4"/>
  <c r="F16" i="4"/>
  <c r="F8" i="4"/>
</calcChain>
</file>

<file path=xl/sharedStrings.xml><?xml version="1.0" encoding="utf-8"?>
<sst xmlns="http://schemas.openxmlformats.org/spreadsheetml/2006/main" count="707" uniqueCount="615">
  <si>
    <t>Mazda's Spec MX-5 Build Sheet</t>
  </si>
  <si>
    <t>Part Description</t>
  </si>
  <si>
    <t>Part #</t>
  </si>
  <si>
    <t>QTY PER CAR</t>
  </si>
  <si>
    <t>QTY ordered calculates the total</t>
  </si>
  <si>
    <t>Racer Price</t>
  </si>
  <si>
    <t>Total Price</t>
  </si>
  <si>
    <t>Suspension</t>
  </si>
  <si>
    <t>Penske adjustment knob</t>
  </si>
  <si>
    <t>0000-04-5293</t>
  </si>
  <si>
    <t>Adjuster knobs can live in the shocks</t>
  </si>
  <si>
    <t>Penske front shock</t>
  </si>
  <si>
    <t xml:space="preserve">0000-04-5291-SA </t>
  </si>
  <si>
    <t>Penske rear shock</t>
  </si>
  <si>
    <t xml:space="preserve">0000-04-5292-SA </t>
  </si>
  <si>
    <t>Front shock mount kit</t>
  </si>
  <si>
    <t>0000-04-5359</t>
  </si>
  <si>
    <t>Billet shock mount with monoball bearing</t>
  </si>
  <si>
    <t xml:space="preserve">Rear shock mount kit </t>
  </si>
  <si>
    <t>0000-04-5358</t>
  </si>
  <si>
    <t xml:space="preserve">Front offset bushing kit </t>
  </si>
  <si>
    <t>0000-04-5407-NC</t>
  </si>
  <si>
    <t xml:space="preserve">Steel offset bushing located in the bottom of the front spindle </t>
  </si>
  <si>
    <t>Eibach front springs</t>
  </si>
  <si>
    <t>0000-04-9700-08</t>
  </si>
  <si>
    <t xml:space="preserve">8" X 2.5"- 700lb spring </t>
  </si>
  <si>
    <t>Eibach rear springs</t>
  </si>
  <si>
    <t xml:space="preserve">0000-04-9400-07 </t>
  </si>
  <si>
    <t>7" x 2.5" - 400lb spring</t>
  </si>
  <si>
    <t>Eibach helper springs</t>
  </si>
  <si>
    <t xml:space="preserve">0000-04-9926 </t>
  </si>
  <si>
    <t>2.5" helper spring</t>
  </si>
  <si>
    <t>Eibach sway bar kit (front and rear bars)</t>
  </si>
  <si>
    <t>0000-04-5306-EB</t>
  </si>
  <si>
    <t>25mm front bar / 16mm rear bar</t>
  </si>
  <si>
    <t xml:space="preserve">Comp rear toe link </t>
  </si>
  <si>
    <t>0000-04-5426</t>
  </si>
  <si>
    <t xml:space="preserve">Locks out cam bolts and provides percise adjustment </t>
  </si>
  <si>
    <t>Rear Shock spacer kit</t>
  </si>
  <si>
    <t>0000-04-5294</t>
  </si>
  <si>
    <t>Relocates bottom of shock to prevent spring binding</t>
  </si>
  <si>
    <t>Sway bar end link</t>
  </si>
  <si>
    <t>0000-04-5597-KT</t>
  </si>
  <si>
    <t>Requires 4 per car</t>
  </si>
  <si>
    <t>Cooling</t>
  </si>
  <si>
    <t>Mazda Motorsports radiator by C&amp;R</t>
  </si>
  <si>
    <t>0000-01-5504-RD</t>
  </si>
  <si>
    <t>Required to run radiator and oil cooler together.  Sold seprate for service parts needs</t>
  </si>
  <si>
    <t>Mazda Motorsports oil cooler by C&amp;R</t>
  </si>
  <si>
    <t>0000-01-5505-OC</t>
  </si>
  <si>
    <t>High Flow water pump</t>
  </si>
  <si>
    <t>1F70-15-100A</t>
  </si>
  <si>
    <t>Cooling system was designed off this higher flow rate pump</t>
  </si>
  <si>
    <t xml:space="preserve">Cooling hose kit </t>
  </si>
  <si>
    <t>0000-01-HOSE-NC</t>
  </si>
  <si>
    <t xml:space="preserve">All OEM cooling hoses </t>
  </si>
  <si>
    <t xml:space="preserve">Rear coolant pipe </t>
  </si>
  <si>
    <t>0000-01-5514</t>
  </si>
  <si>
    <t>Simplifies connections with no heater core</t>
  </si>
  <si>
    <t xml:space="preserve">Bottom coolant pipe </t>
  </si>
  <si>
    <t>0000-01-5515</t>
  </si>
  <si>
    <t>Simplifies connections with no throttle body lines</t>
  </si>
  <si>
    <t>Engine Package</t>
  </si>
  <si>
    <t>0000-01-5015-KT</t>
  </si>
  <si>
    <t>Sealed engine may be used or see line 42</t>
  </si>
  <si>
    <t xml:space="preserve">OEM engine harness </t>
  </si>
  <si>
    <t>NH18-67-020A</t>
  </si>
  <si>
    <t xml:space="preserve">Fuel injector </t>
  </si>
  <si>
    <t>L3G5-13-250</t>
  </si>
  <si>
    <t xml:space="preserve">Crank Sensor </t>
  </si>
  <si>
    <t>L3G2-18-221</t>
  </si>
  <si>
    <t xml:space="preserve">Cam Sensor </t>
  </si>
  <si>
    <t>L3G2-18-230</t>
  </si>
  <si>
    <t>Mazda Motorsports header</t>
  </si>
  <si>
    <t xml:space="preserve">0000-06-5407-NC </t>
  </si>
  <si>
    <t>By: Kooks customs headers</t>
  </si>
  <si>
    <t>Mazda Motorsports exhaust</t>
  </si>
  <si>
    <t>0000-06-5427-NC</t>
  </si>
  <si>
    <t>Oxygen sensor extension harness</t>
  </si>
  <si>
    <t>0000-10-5320</t>
  </si>
  <si>
    <t>14" extension harness for header</t>
  </si>
  <si>
    <t>Cold air intake</t>
  </si>
  <si>
    <t>0000-06-5150-KT</t>
  </si>
  <si>
    <t>Spec tune is based on this CAI and MAF sizing</t>
  </si>
  <si>
    <t>Spec ECU flash w/o DSC</t>
  </si>
  <si>
    <t>0000-01-5379</t>
  </si>
  <si>
    <t>w/o DSC ABS, 7500RPM rev limit, custom calibration for SMX, Core ECU required</t>
  </si>
  <si>
    <t>Spec ECU flash w/ DSC</t>
  </si>
  <si>
    <t>0000-01-5380</t>
  </si>
  <si>
    <t>w/ DSC ABS, 7500RPM rev limit, custom calibration for SMX, Core ECU required</t>
  </si>
  <si>
    <t>NGK iridium racing plug</t>
  </si>
  <si>
    <t>0000-10-R7-IX-11</t>
  </si>
  <si>
    <t xml:space="preserve">Required colder heat range plug for racing applications </t>
  </si>
  <si>
    <t xml:space="preserve">Fuel pump assembly </t>
  </si>
  <si>
    <t>LFG1-13-35XA</t>
  </si>
  <si>
    <t>OEM fuel pump assembly - highly sugested for new build</t>
  </si>
  <si>
    <t>Mazda Motorsports fuel rail</t>
  </si>
  <si>
    <t>0000-06-5207</t>
  </si>
  <si>
    <t xml:space="preserve">Engine to shock tower brace </t>
  </si>
  <si>
    <t>0000-07-5600</t>
  </si>
  <si>
    <t>Works with the comp diff bushings to provide drivetrain stablization</t>
  </si>
  <si>
    <t>EGR blockoff Kit</t>
  </si>
  <si>
    <t>0000-06-5447</t>
  </si>
  <si>
    <t>Blocks intake, cylinder head, &amp; EGR.  Makes removal of intake easier</t>
  </si>
  <si>
    <t xml:space="preserve">20% Power steering restrictor </t>
  </si>
  <si>
    <t>0000-04-5532</t>
  </si>
  <si>
    <t>~20% reduction in power steering assist, this is a driver preferance for steering input</t>
  </si>
  <si>
    <t>AC delete Belt</t>
  </si>
  <si>
    <t>LF9M-15-909A</t>
  </si>
  <si>
    <t>Shorter belt for no AC application</t>
  </si>
  <si>
    <t>AC delete pulley</t>
  </si>
  <si>
    <t>LF17-15-940E</t>
  </si>
  <si>
    <t>Replaces factory A/C compressor</t>
  </si>
  <si>
    <t>Engine service parts / Assemble your own</t>
  </si>
  <si>
    <t xml:space="preserve">Roush spec CNC cylinder head </t>
  </si>
  <si>
    <t xml:space="preserve">0000-01-5300 </t>
  </si>
  <si>
    <t>Spec CNC ported head comes with valves and springs( No cams) + parts below can be use to build your own engine</t>
  </si>
  <si>
    <t xml:space="preserve">Crankshaft </t>
  </si>
  <si>
    <t>LF9G-11-301</t>
  </si>
  <si>
    <t>Forged 09-15 manual tranmission crankshaft must be used</t>
  </si>
  <si>
    <t xml:space="preserve">Connecting rods </t>
  </si>
  <si>
    <t>LF9G-11-210</t>
  </si>
  <si>
    <t>Forged OEM connecting rods must be used</t>
  </si>
  <si>
    <t xml:space="preserve">Bare engine block </t>
  </si>
  <si>
    <t>LF9G-10-300</t>
  </si>
  <si>
    <t xml:space="preserve">OEM engine block </t>
  </si>
  <si>
    <t>Head bolts</t>
  </si>
  <si>
    <t>LF01-10-135</t>
  </si>
  <si>
    <t xml:space="preserve">10 head bolts required </t>
  </si>
  <si>
    <t>Piston wrist pin  +</t>
  </si>
  <si>
    <t>0000-01-5310-PN</t>
  </si>
  <si>
    <t>Full floating wrist pins to be use with Mahle spec pistons</t>
  </si>
  <si>
    <t>MAHLE piston set standard</t>
  </si>
  <si>
    <t>0000-01-5310</t>
  </si>
  <si>
    <t>Set of 4 pistons includes rings but not wrist pins</t>
  </si>
  <si>
    <t xml:space="preserve">MAHLE piston set oversized </t>
  </si>
  <si>
    <t>0000-01-5310-OS</t>
  </si>
  <si>
    <t>MAHLE RING SET standard</t>
  </si>
  <si>
    <t>0000-01-5310-RS</t>
  </si>
  <si>
    <t>MAHLE RING SET oversized</t>
  </si>
  <si>
    <t>0000-01-5310-RO</t>
  </si>
  <si>
    <t xml:space="preserve">Upgraded valve spring </t>
  </si>
  <si>
    <t>0000-01-5319-SP</t>
  </si>
  <si>
    <t>MZR CONICAL SPRING 72#@37mm SPRING RATE 8#pmm COIL BIND:23mm</t>
  </si>
  <si>
    <t>ACL main bearings (Standard H)</t>
  </si>
  <si>
    <t>0000-01-5215-MB</t>
  </si>
  <si>
    <t>ACL race bearing standard clearance</t>
  </si>
  <si>
    <t>ACL main bearing (Standard HX)</t>
  </si>
  <si>
    <t>0000-01-5216-MB</t>
  </si>
  <si>
    <t>ACL race bearing 0.025mm (0.001") extra clearance</t>
  </si>
  <si>
    <t>ACL rod bearings (Standard H)</t>
  </si>
  <si>
    <t>0000-01-5213-RB</t>
  </si>
  <si>
    <t>ACL rod bearing (Standard HX)</t>
  </si>
  <si>
    <t>0000-01-5214-RB</t>
  </si>
  <si>
    <t>OEM head gasket 0.50mm (0.019")</t>
  </si>
  <si>
    <t>L3G2-10-271A</t>
  </si>
  <si>
    <t>Mazda Motorsports head gasket 0.55mm (0.021”)</t>
  </si>
  <si>
    <t>0000-01-5319-21</t>
  </si>
  <si>
    <t>Mazda Motorsports head gasket 0.75mm (0.030”)</t>
  </si>
  <si>
    <t>0000-01-5319-30</t>
  </si>
  <si>
    <t>Mazda Motorsports head gasket 1.0mm (0.040”)</t>
  </si>
  <si>
    <t>0000-01-5319-40</t>
  </si>
  <si>
    <t>Mazda Motorsports head gasket 1.3mm (0.051”)</t>
  </si>
  <si>
    <t>0000-01-5319-51</t>
  </si>
  <si>
    <t xml:space="preserve">Transmission </t>
  </si>
  <si>
    <t xml:space="preserve">Crate 6-Speed transmission </t>
  </si>
  <si>
    <t>P601-03-000</t>
  </si>
  <si>
    <t xml:space="preserve">2006-2008 crate transmission, has all the 09+ updates , retains shorter, .832 6th gear </t>
  </si>
  <si>
    <t>Comp 6-speed gear set</t>
  </si>
  <si>
    <t xml:space="preserve">0000-02-6000 </t>
  </si>
  <si>
    <t>9310 Forged gear set, same ratios as OEM. Durability update</t>
  </si>
  <si>
    <t xml:space="preserve">Tranmission update kit </t>
  </si>
  <si>
    <t>0000-02-5700</t>
  </si>
  <si>
    <t>Bronze 3/4 cam and reverse bushings, steel shift bushings for 3/4 and top cover, 3/4 needle bearings, billet steel bearing retainer plate</t>
  </si>
  <si>
    <t>SMX - ACT clutch kit</t>
  </si>
  <si>
    <t>0000-02-5004-G6</t>
  </si>
  <si>
    <t xml:space="preserve">MZ-018 pressure plate with 6 puck sprung friction disc </t>
  </si>
  <si>
    <t xml:space="preserve">OEM Clutch disk </t>
  </si>
  <si>
    <t>LF04-16-460B</t>
  </si>
  <si>
    <t xml:space="preserve">Can run OEM parts or ACT for clutch setup </t>
  </si>
  <si>
    <t xml:space="preserve">OEM Pressure plate </t>
  </si>
  <si>
    <t>LF04-16-410A</t>
  </si>
  <si>
    <t>Stainless steel clutch line kit</t>
  </si>
  <si>
    <t>0000-02-5602</t>
  </si>
  <si>
    <t xml:space="preserve">Full length line from master cylinder to slave cylinder </t>
  </si>
  <si>
    <t xml:space="preserve">Delrin Shift knob </t>
  </si>
  <si>
    <t>0000-02-5703</t>
  </si>
  <si>
    <t>Delrin racing style shift knob, sits lower then oem</t>
  </si>
  <si>
    <t>Brakes</t>
  </si>
  <si>
    <t xml:space="preserve">Brake duct kit (2.5" duct) </t>
  </si>
  <si>
    <t>0000-03-5301-NC</t>
  </si>
  <si>
    <t xml:space="preserve">Goodridge G-stop brake line kit </t>
  </si>
  <si>
    <t>0000-03-5212</t>
  </si>
  <si>
    <t xml:space="preserve">All 4 brake lines </t>
  </si>
  <si>
    <t>PAGID front brake pads</t>
  </si>
  <si>
    <t>0000-03-5104-SP</t>
  </si>
  <si>
    <t>RST-3 Compound</t>
  </si>
  <si>
    <t xml:space="preserve">PAGID rear brake pads </t>
  </si>
  <si>
    <t>0000-03-5116-29</t>
  </si>
  <si>
    <t>RSL-29 Compound</t>
  </si>
  <si>
    <t>Solid brake slider pin</t>
  </si>
  <si>
    <t>B25D-33-694</t>
  </si>
  <si>
    <t>See rule set 13. F</t>
  </si>
  <si>
    <t xml:space="preserve">ABS sensor RF </t>
  </si>
  <si>
    <t>NF49-43-70XC</t>
  </si>
  <si>
    <t xml:space="preserve">ABS sensor LF </t>
  </si>
  <si>
    <t>NF49-43-73XC</t>
  </si>
  <si>
    <t>ABS sensor RR</t>
  </si>
  <si>
    <t>NF49-43-71YA</t>
  </si>
  <si>
    <t>ABS sensor LR</t>
  </si>
  <si>
    <t>NF49-43-72YA</t>
  </si>
  <si>
    <t xml:space="preserve">Hard top </t>
  </si>
  <si>
    <t>Hard top mounts</t>
  </si>
  <si>
    <t xml:space="preserve">0000-07-5901-MT </t>
  </si>
  <si>
    <t>Miatacage.com. Hard Top Mounts - Spec MX-5</t>
  </si>
  <si>
    <t>Aftermarket hard top</t>
  </si>
  <si>
    <t>0000-07-5901-CC</t>
  </si>
  <si>
    <t>Lightweight racing hardtop with lexan window, white in color</t>
  </si>
  <si>
    <t>Wheels - Studs &amp; Nuts</t>
  </si>
  <si>
    <t>Spec MX-5 wheel gun metallic</t>
  </si>
  <si>
    <t>0000-04-5706-GM</t>
  </si>
  <si>
    <t xml:space="preserve">Only one set of wheels is required - pick based on color needed. 17 X 8 forged wheel +43mm offset </t>
  </si>
  <si>
    <t>Spec MX-5 wheel silver</t>
  </si>
  <si>
    <t>0000-04-5706-SL</t>
  </si>
  <si>
    <t>MSI stud MX-5 Cup/Spec MX-5 each</t>
  </si>
  <si>
    <t>0000-04-5721</t>
  </si>
  <si>
    <t>12 X 1.5 mm</t>
  </si>
  <si>
    <t>MSI lug nuts (Pack of 4)</t>
  </si>
  <si>
    <t>0000-04-5906</t>
  </si>
  <si>
    <t>Differential - Axles - Bearings</t>
  </si>
  <si>
    <t>Complete Torsen sealed differential unit</t>
  </si>
  <si>
    <t>0000-02-5570</t>
  </si>
  <si>
    <t>Fully assembled new diff with Torsen LSD</t>
  </si>
  <si>
    <t xml:space="preserve">Mazda Motorsports Torsen limited slip differential </t>
  </si>
  <si>
    <t>0000-02-5564</t>
  </si>
  <si>
    <t>Custom motorsports tuned application Torsen LSD for the NC MX-5</t>
  </si>
  <si>
    <t xml:space="preserve">OEM axle seal </t>
  </si>
  <si>
    <t>P043-27-238A</t>
  </si>
  <si>
    <t xml:space="preserve">forged RX-8 hub flange </t>
  </si>
  <si>
    <t xml:space="preserve">Comp diff mount bushings for MX-5 mount </t>
  </si>
  <si>
    <t>0000-04-5510</t>
  </si>
  <si>
    <t>Delrin diff mounting bushings - negates the needs for RX-8 diff mount</t>
  </si>
  <si>
    <t>Comp rear hub flange</t>
  </si>
  <si>
    <t>0000-04-5530</t>
  </si>
  <si>
    <t>Forged hub flange - must use comp bearing 0000-04-5531</t>
  </si>
  <si>
    <t>Comp rear bearing</t>
  </si>
  <si>
    <t>0000-04-5531</t>
  </si>
  <si>
    <t>Must use comp hub 0000-04-5530</t>
  </si>
  <si>
    <t>RX-8 rear comp hub flange</t>
  </si>
  <si>
    <t>0000-04-8530</t>
  </si>
  <si>
    <t xml:space="preserve">Forged RX-8 hub flange </t>
  </si>
  <si>
    <t>RX-8 front hub</t>
  </si>
  <si>
    <t>F189-33-04X</t>
  </si>
  <si>
    <t>OEM RX-8 front hub upgrade for the NC that works with the Bosch ABS</t>
  </si>
  <si>
    <t xml:space="preserve">Interior Parts </t>
  </si>
  <si>
    <t>Mazda-branded MPI steering wheel</t>
  </si>
  <si>
    <t xml:space="preserve">0000-10-5650-MZ </t>
  </si>
  <si>
    <t>12.75" Diameter, dish depth 1.25"</t>
  </si>
  <si>
    <t xml:space="preserve">Window clips </t>
  </si>
  <si>
    <t>0000-07-5300-MC</t>
  </si>
  <si>
    <t>Used to install side windows to store the car and seal the interiror up</t>
  </si>
  <si>
    <t xml:space="preserve">Steering wheel quick disconnect (Porsche cup car style) </t>
  </si>
  <si>
    <t>0000-10-5682-MC</t>
  </si>
  <si>
    <t>Miatacage.com. Quick Disconnect</t>
  </si>
  <si>
    <t xml:space="preserve">Splined Steering shaft to wheel adaptor </t>
  </si>
  <si>
    <t>0000-10-5680-MC</t>
  </si>
  <si>
    <t>Miatacage.com. Steering Shaft Adaptor</t>
  </si>
  <si>
    <t xml:space="preserve">Rear View mirrior extension mount </t>
  </si>
  <si>
    <t>0000-07-5312-MC</t>
  </si>
  <si>
    <t>Miatacage.com. Rearview Mirror Extension Mounts</t>
  </si>
  <si>
    <t>Steering wheel spacer 0.5"</t>
  </si>
  <si>
    <t>0000-10-5684-MC</t>
  </si>
  <si>
    <t>Miatacage.com. Steering Wheel Spacers</t>
  </si>
  <si>
    <t>Steering wheel spacer 2.5"</t>
  </si>
  <si>
    <t>0000-10-5683-MC</t>
  </si>
  <si>
    <t>Mazda Motorsports-branded MPI race seat</t>
  </si>
  <si>
    <t xml:space="preserve">0000-10-5675 </t>
  </si>
  <si>
    <t>MPI-MXP-07-07-WXL-DIMENSION-DEATIL.jpg (1564×1106) (maxpapisinc.com)</t>
  </si>
  <si>
    <t>Mazda Motorsports-branded MPI race seat XL</t>
  </si>
  <si>
    <t>0000-10-5675-XL</t>
  </si>
  <si>
    <t>MPI seat base with side brackets (NC MX-5)</t>
  </si>
  <si>
    <t>0000-10-5676</t>
  </si>
  <si>
    <t>Bolts to OEM seat mounts and provides a base and side brackets to mount a race seat</t>
  </si>
  <si>
    <t xml:space="preserve">MPI seat side brackets </t>
  </si>
  <si>
    <t>0000-10-5677</t>
  </si>
  <si>
    <t>MPI Universal Seat Bracket – Max Papis Innovations (maxpapisinc.com)</t>
  </si>
  <si>
    <t>Interior finish panels (bulkhead)</t>
  </si>
  <si>
    <t>0000-07-5822</t>
  </si>
  <si>
    <t xml:space="preserve">Bulkhead finish pannels to separate trunk from drivers compartment </t>
  </si>
  <si>
    <t>Seatbelt blockoff plate</t>
  </si>
  <si>
    <t>0000-07-5842</t>
  </si>
  <si>
    <t>0000-10-5801</t>
  </si>
  <si>
    <t xml:space="preserve">Firewall blockoff plate </t>
  </si>
  <si>
    <t>0000-07-5832</t>
  </si>
  <si>
    <t>Used to block the hole in firewall when heater core is removed</t>
  </si>
  <si>
    <t xml:space="preserve">Exterior Parts </t>
  </si>
  <si>
    <t xml:space="preserve">SMX sticker pack - Black </t>
  </si>
  <si>
    <t>0000-10-SMX5-BK</t>
  </si>
  <si>
    <t xml:space="preserve">Only one sticker kit required - pick based on color needed. </t>
  </si>
  <si>
    <t>SMX sticker pack - White</t>
  </si>
  <si>
    <t>0000-10-SMX5-WH</t>
  </si>
  <si>
    <t>SMX sticker pack - Silver</t>
  </si>
  <si>
    <t>0000-10-SMX5-SL</t>
  </si>
  <si>
    <t>Lexan Windshield (Five Star)</t>
  </si>
  <si>
    <t>0000-07-5101-5S</t>
  </si>
  <si>
    <t>Tow strap front or rear</t>
  </si>
  <si>
    <t>Screws into the OEM tow hook locations and sits behind the bumper</t>
  </si>
  <si>
    <t>2006-2008 – Left headlight replacment pannel</t>
  </si>
  <si>
    <t xml:space="preserve">0000-07-5818-LT </t>
  </si>
  <si>
    <t>2006-2008 – Right headlight replacment pannel</t>
  </si>
  <si>
    <t>0000-07-5818-RT</t>
  </si>
  <si>
    <t>2009 - 2015 – Left headlight replacment pannel</t>
  </si>
  <si>
    <t xml:space="preserve">0000-07-5819-LT </t>
  </si>
  <si>
    <t>2009 - 2015 – Right headlight replacment pannel</t>
  </si>
  <si>
    <t>0000-07-5819-RT</t>
  </si>
  <si>
    <t>Front Air Dam '06-'08</t>
  </si>
  <si>
    <t>NF51-V4-900F-BB</t>
  </si>
  <si>
    <t>Front Air Dam '09-'12</t>
  </si>
  <si>
    <t>NH52-V4-900A</t>
  </si>
  <si>
    <t>Front Air Dam '13-'15</t>
  </si>
  <si>
    <t>NP06-V4-900</t>
  </si>
  <si>
    <t>Front Bumper '13-15</t>
  </si>
  <si>
    <t>NPY4-50-03X</t>
  </si>
  <si>
    <t xml:space="preserve">Right Fog Lamp Bezel for Brake Duct </t>
  </si>
  <si>
    <t>NP32-50-C10B</t>
  </si>
  <si>
    <t>JDM w/o Signal Lens '13-'15</t>
  </si>
  <si>
    <t>Left Fog Lamp Bezel for Brake Duct</t>
  </si>
  <si>
    <t>NP32-50-C20B</t>
  </si>
  <si>
    <t>AiM MXM Dash</t>
  </si>
  <si>
    <t xml:space="preserve">0000-10-9311 </t>
  </si>
  <si>
    <t>AiM MXS Dash</t>
  </si>
  <si>
    <t>0000-10-9313</t>
  </si>
  <si>
    <t>0000-10-9307</t>
  </si>
  <si>
    <t>PRS-837 KA 0-150psi  Can be used for fuel pressure</t>
  </si>
  <si>
    <t>Service parts sold seprate from kits above</t>
  </si>
  <si>
    <t>Mazda Motorsports radiator/oil cooler assembly</t>
  </si>
  <si>
    <t>0000-01-5504-CR</t>
  </si>
  <si>
    <t>PWR radiator and oil cooler assembled package</t>
  </si>
  <si>
    <t>0000-01-5511-LN</t>
  </si>
  <si>
    <t xml:space="preserve">Airfilter replacement </t>
  </si>
  <si>
    <t>0000-06-5204</t>
  </si>
  <si>
    <t>Airfilter sock</t>
  </si>
  <si>
    <t>0000-06-5205</t>
  </si>
  <si>
    <t xml:space="preserve">OEM Parts list </t>
  </si>
  <si>
    <t>2006-2015 MX-5</t>
  </si>
  <si>
    <t xml:space="preserve">Parts Total </t>
  </si>
  <si>
    <t xml:space="preserve">Part Type </t>
  </si>
  <si>
    <t>Description</t>
  </si>
  <si>
    <t xml:space="preserve">Suspension </t>
  </si>
  <si>
    <t xml:space="preserve">RX-8 Front hub </t>
  </si>
  <si>
    <t>NH42-34-200</t>
  </si>
  <si>
    <t xml:space="preserve">Front right upper control arm </t>
  </si>
  <si>
    <t>NH42-34-250</t>
  </si>
  <si>
    <t xml:space="preserve">Front Left upper control arm </t>
  </si>
  <si>
    <t>NE51-34-350D</t>
  </si>
  <si>
    <t xml:space="preserve">Front Left lower control arm </t>
  </si>
  <si>
    <t>NE51-34-300D</t>
  </si>
  <si>
    <t xml:space="preserve">Front right lower control arm </t>
  </si>
  <si>
    <t>NE51-28-600B</t>
  </si>
  <si>
    <t>Rear top lateral link right rear</t>
  </si>
  <si>
    <t>NE51-28-650B</t>
  </si>
  <si>
    <t>Rear top lateral link left rear</t>
  </si>
  <si>
    <t>NE51-28-500B</t>
  </si>
  <si>
    <t>Rear bottom lateral link right</t>
  </si>
  <si>
    <t>NE51-28-550B</t>
  </si>
  <si>
    <t>Rear bottom lateral link left</t>
  </si>
  <si>
    <t>NE51-28-200A</t>
  </si>
  <si>
    <t xml:space="preserve">Trailing link bottom both sides </t>
  </si>
  <si>
    <t>NE51-28-45XB</t>
  </si>
  <si>
    <t xml:space="preserve">Toe link both sides </t>
  </si>
  <si>
    <t>NE51-28-D00B</t>
  </si>
  <si>
    <t xml:space="preserve">Trailing link top left side </t>
  </si>
  <si>
    <t>NE51-28-D10B</t>
  </si>
  <si>
    <t xml:space="preserve">Trailing link top right side </t>
  </si>
  <si>
    <t>F151-28-66Z</t>
  </si>
  <si>
    <t xml:space="preserve">Front Camber bolt </t>
  </si>
  <si>
    <t>F151-28-473</t>
  </si>
  <si>
    <t>Front Camber washer</t>
  </si>
  <si>
    <t>F151-34-66Z</t>
  </si>
  <si>
    <t xml:space="preserve">Front Caster bolt </t>
  </si>
  <si>
    <t>F151-34-473</t>
  </si>
  <si>
    <t>Front caster washer</t>
  </si>
  <si>
    <t>9YB0-41-406A</t>
  </si>
  <si>
    <t>Front Caster/Camber nut</t>
  </si>
  <si>
    <t>9YA9-91-004</t>
  </si>
  <si>
    <t xml:space="preserve">Rear toe link bolt </t>
  </si>
  <si>
    <t>9994-01-001</t>
  </si>
  <si>
    <t>Rear toe link nut</t>
  </si>
  <si>
    <t>KD35-28-66Z</t>
  </si>
  <si>
    <t xml:space="preserve">Rear toe cam bolt </t>
  </si>
  <si>
    <t>KD35-28-473</t>
  </si>
  <si>
    <t>Rear toe washer</t>
  </si>
  <si>
    <t>9YB0-41-216</t>
  </si>
  <si>
    <t xml:space="preserve">Rear toe nut </t>
  </si>
  <si>
    <t xml:space="preserve">Rear camber bolt </t>
  </si>
  <si>
    <t>Rear camber washer</t>
  </si>
  <si>
    <t xml:space="preserve">Rear camber nut </t>
  </si>
  <si>
    <t>NE51-32-240</t>
  </si>
  <si>
    <t xml:space="preserve">Steering </t>
  </si>
  <si>
    <t xml:space="preserve">Inner tie rod </t>
  </si>
  <si>
    <t>NE51-32-280A</t>
  </si>
  <si>
    <t xml:space="preserve">Outter tie rod </t>
  </si>
  <si>
    <t>NE51-32-137</t>
  </si>
  <si>
    <t>tie rod lock nut</t>
  </si>
  <si>
    <t>NE59-32-12X</t>
  </si>
  <si>
    <t>Tie rod boot passenger</t>
  </si>
  <si>
    <t>NE51-32-12X</t>
  </si>
  <si>
    <t>Tie rod boot driver</t>
  </si>
  <si>
    <t>NFY7-33-29Z-MV</t>
  </si>
  <si>
    <t>Brake</t>
  </si>
  <si>
    <t xml:space="preserve">Front Brake hardware kit </t>
  </si>
  <si>
    <t>NFY7-26-49Z</t>
  </si>
  <si>
    <t xml:space="preserve">Rear brake hardware kit </t>
  </si>
  <si>
    <t>0000-03-NFY9-CF</t>
  </si>
  <si>
    <t>Non DSC Pre-programmed ABS Pump</t>
  </si>
  <si>
    <t>LFG1-13-350</t>
  </si>
  <si>
    <t xml:space="preserve">Engine </t>
  </si>
  <si>
    <t xml:space="preserve">Fuel pump </t>
  </si>
  <si>
    <t>LFB6-13-ZE1</t>
  </si>
  <si>
    <t xml:space="preserve">Fuel pump sock </t>
  </si>
  <si>
    <t>ZL01-13-215</t>
  </si>
  <si>
    <t xml:space="preserve">Mass airflow sensor </t>
  </si>
  <si>
    <t xml:space="preserve">Cam sensor </t>
  </si>
  <si>
    <t xml:space="preserve">Crank sensor </t>
  </si>
  <si>
    <t>LF01-18-840A</t>
  </si>
  <si>
    <t xml:space="preserve">Coolant temp sensor </t>
  </si>
  <si>
    <t>LF01-18-921</t>
  </si>
  <si>
    <t xml:space="preserve">Knock sensor </t>
  </si>
  <si>
    <t>LFN1-18-8G1A</t>
  </si>
  <si>
    <t>Lambda sensor- H02's</t>
  </si>
  <si>
    <t>LF9H-18-300A</t>
  </si>
  <si>
    <t xml:space="preserve">Alternator </t>
  </si>
  <si>
    <t>LFG1-18-400</t>
  </si>
  <si>
    <t>Starter</t>
  </si>
  <si>
    <t>L3G2-18-100B-9U</t>
  </si>
  <si>
    <t xml:space="preserve">Ignition coil </t>
  </si>
  <si>
    <t>Includes test port, pump hose and sensor port - 1/8" NPT. Still needs AiM pressure sensor 0000-10-9307 or similar</t>
  </si>
  <si>
    <t>1/8"/PT100</t>
  </si>
  <si>
    <t>0000-10-9306</t>
  </si>
  <si>
    <t>AiM Dash</t>
  </si>
  <si>
    <t>Aim Dash</t>
  </si>
  <si>
    <t>Pressure Sensor, AIM</t>
  </si>
  <si>
    <t>Temp Sensor, AIM</t>
  </si>
  <si>
    <t>Product Number</t>
  </si>
  <si>
    <t>DNP</t>
  </si>
  <si>
    <t>0000025004G6</t>
  </si>
  <si>
    <t>0000109306</t>
  </si>
  <si>
    <t>0000109307</t>
  </si>
  <si>
    <t>0000109311</t>
  </si>
  <si>
    <t>0000109313</t>
  </si>
  <si>
    <t>0000075600</t>
  </si>
  <si>
    <t>0000015511LN</t>
  </si>
  <si>
    <t>0000015504CR</t>
  </si>
  <si>
    <t>0000015504RD</t>
  </si>
  <si>
    <t>0000015505OC</t>
  </si>
  <si>
    <t>0000075901CC</t>
  </si>
  <si>
    <t>0000015379</t>
  </si>
  <si>
    <t>0000045306EB</t>
  </si>
  <si>
    <t>000004940007</t>
  </si>
  <si>
    <t>000004970008</t>
  </si>
  <si>
    <t>0000049926</t>
  </si>
  <si>
    <t>0000045531</t>
  </si>
  <si>
    <t>00000751015S</t>
  </si>
  <si>
    <t>0000045906</t>
  </si>
  <si>
    <t>1F7015100A</t>
  </si>
  <si>
    <t>0000035212</t>
  </si>
  <si>
    <t>0000025564</t>
  </si>
  <si>
    <t>0000065150KT</t>
  </si>
  <si>
    <t>0000065204</t>
  </si>
  <si>
    <t>0000065205</t>
  </si>
  <si>
    <t>0000065407NC</t>
  </si>
  <si>
    <t>0000065427NC</t>
  </si>
  <si>
    <t>0000075822</t>
  </si>
  <si>
    <t>0000015310</t>
  </si>
  <si>
    <t>0000015310OS</t>
  </si>
  <si>
    <t>0000015310RO</t>
  </si>
  <si>
    <t>0000015310RS</t>
  </si>
  <si>
    <t>B25D33694</t>
  </si>
  <si>
    <t>F1893304X</t>
  </si>
  <si>
    <t>L3G210271A</t>
  </si>
  <si>
    <t>L3G218221</t>
  </si>
  <si>
    <t>L3G218230</t>
  </si>
  <si>
    <t>L3G513250</t>
  </si>
  <si>
    <t>LF0110135</t>
  </si>
  <si>
    <t>LF0416410A</t>
  </si>
  <si>
    <t>LF0416460B</t>
  </si>
  <si>
    <t>LF1715940E</t>
  </si>
  <si>
    <t>LF9G10300</t>
  </si>
  <si>
    <t>LF9G11210</t>
  </si>
  <si>
    <t>LF9G11301</t>
  </si>
  <si>
    <t>LF9M15909A</t>
  </si>
  <si>
    <t>LFG11335XA</t>
  </si>
  <si>
    <t>NF494370XC</t>
  </si>
  <si>
    <t>NF494371YA</t>
  </si>
  <si>
    <t>NF494372YA</t>
  </si>
  <si>
    <t>NF494373XC</t>
  </si>
  <si>
    <t>NF51V4900FBB</t>
  </si>
  <si>
    <t>NH1867020A</t>
  </si>
  <si>
    <t>NP06V4900</t>
  </si>
  <si>
    <t>NP3250C10B</t>
  </si>
  <si>
    <t>NP3250C20B</t>
  </si>
  <si>
    <t>NPY45003X</t>
  </si>
  <si>
    <t>P04327238A</t>
  </si>
  <si>
    <t>P60103000</t>
  </si>
  <si>
    <t>0000015511KT</t>
  </si>
  <si>
    <t>0000015514</t>
  </si>
  <si>
    <t>0000015515</t>
  </si>
  <si>
    <t>0000025602</t>
  </si>
  <si>
    <t>0000025703</t>
  </si>
  <si>
    <t>0000035301NC</t>
  </si>
  <si>
    <t>0000045294</t>
  </si>
  <si>
    <t>0000045359</t>
  </si>
  <si>
    <t>0000045407NC</t>
  </si>
  <si>
    <t>0000045530</t>
  </si>
  <si>
    <t>0000045597KT</t>
  </si>
  <si>
    <t>0000045823</t>
  </si>
  <si>
    <t>0000048530</t>
  </si>
  <si>
    <t>0000065447</t>
  </si>
  <si>
    <t>0000075300MC</t>
  </si>
  <si>
    <t>0000075312MC</t>
  </si>
  <si>
    <t>0000075818LT</t>
  </si>
  <si>
    <t>0000075818RT</t>
  </si>
  <si>
    <t>0000075819LT</t>
  </si>
  <si>
    <t>0000075819RT</t>
  </si>
  <si>
    <t>0000075832</t>
  </si>
  <si>
    <t>0000075842</t>
  </si>
  <si>
    <t>0000075901MT</t>
  </si>
  <si>
    <t>0000105680MC</t>
  </si>
  <si>
    <t>0000105682MC</t>
  </si>
  <si>
    <t>0000105683MC</t>
  </si>
  <si>
    <t>0000105684MC</t>
  </si>
  <si>
    <t>0000105801</t>
  </si>
  <si>
    <t>000010SMX5BK</t>
  </si>
  <si>
    <t>000010SMX5SL</t>
  </si>
  <si>
    <t>000010SMX5WH</t>
  </si>
  <si>
    <t>0000105650MZ</t>
  </si>
  <si>
    <t>0000105675</t>
  </si>
  <si>
    <t>0000105675XL</t>
  </si>
  <si>
    <t>0000105676</t>
  </si>
  <si>
    <t>0000105677</t>
  </si>
  <si>
    <t>0000045721</t>
  </si>
  <si>
    <t>000010R7IX11</t>
  </si>
  <si>
    <t>0000035104SP</t>
  </si>
  <si>
    <t>000003511629</t>
  </si>
  <si>
    <t>NH52V4900A</t>
  </si>
  <si>
    <t>0000045291SA</t>
  </si>
  <si>
    <t>0000045292SA</t>
  </si>
  <si>
    <t>0000045293</t>
  </si>
  <si>
    <t>0000045358</t>
  </si>
  <si>
    <t>0000015213RB</t>
  </si>
  <si>
    <t>0000015214RB</t>
  </si>
  <si>
    <t>0000015215MB</t>
  </si>
  <si>
    <t>0000015216MB</t>
  </si>
  <si>
    <t>0000015310PN</t>
  </si>
  <si>
    <t>000001531921</t>
  </si>
  <si>
    <t>000001531930</t>
  </si>
  <si>
    <t>000001531940</t>
  </si>
  <si>
    <t>000001531951</t>
  </si>
  <si>
    <t>0000015319SP</t>
  </si>
  <si>
    <t>0000015015KT</t>
  </si>
  <si>
    <t>0000105320</t>
  </si>
  <si>
    <t>0000065207</t>
  </si>
  <si>
    <t>0000045706GM</t>
  </si>
  <si>
    <t>0000045706SL</t>
  </si>
  <si>
    <t>0000045510</t>
  </si>
  <si>
    <t>0000015300</t>
  </si>
  <si>
    <t>0000045532</t>
  </si>
  <si>
    <t>0000025570</t>
  </si>
  <si>
    <t>0000025700</t>
  </si>
  <si>
    <t>0000026000</t>
  </si>
  <si>
    <t>kit includes all bumpstops</t>
  </si>
  <si>
    <t xml:space="preserve">Electrical / AiM Data </t>
  </si>
  <si>
    <t xml:space="preserve">Battery disconnect switch </t>
  </si>
  <si>
    <t>0000-10-9221</t>
  </si>
  <si>
    <t>0000-10-9220</t>
  </si>
  <si>
    <t>Non DSC Pre-programmed ABS Pump, ABS pumps must be programed to be functional</t>
  </si>
  <si>
    <t xml:space="preserve">Carbon backing plate for brake ducts.  Does not include hoses </t>
  </si>
  <si>
    <t>Roush Spec MX-5 long block engine</t>
  </si>
  <si>
    <t>0000-10-9222</t>
  </si>
  <si>
    <t>Battery cable kit</t>
  </si>
  <si>
    <t>Battery Disconnect Switch Harness</t>
  </si>
  <si>
    <t>0000-10-9223</t>
  </si>
  <si>
    <t>Fire Suppression Trigger Switch</t>
  </si>
  <si>
    <t>Battery Disconnect Switch Mounting Plate</t>
  </si>
  <si>
    <t>0000-10-9224</t>
  </si>
  <si>
    <t>Female Connector for Battery Disconnect Switch</t>
  </si>
  <si>
    <t>0000-10-9225-NC</t>
  </si>
  <si>
    <t xml:space="preserve">Battery Mounting tray </t>
  </si>
  <si>
    <t>Tray accecpts a Odesy AGM-28 (old PT# PC925/925L)</t>
  </si>
  <si>
    <t>0000-04-5823</t>
  </si>
  <si>
    <t>ETA FEB 2024</t>
  </si>
  <si>
    <t xml:space="preserve">Solid state battery disconnect switch.  Has little to no parasitic draw does not need to be shut off durreing a race event.   </t>
  </si>
  <si>
    <t xml:space="preserve">control harness that connectos to the switch, alternator and provides connections for activation switches.  </t>
  </si>
  <si>
    <t xml:space="preserve">main battery calbes to relocate battery to trunk as well as connections to the disconnect switch. </t>
  </si>
  <si>
    <t xml:space="preserve">Pressure switch will trigger the disconnect switch and shut off the car in the event the fire system is used.  </t>
  </si>
  <si>
    <t xml:space="preserve">female connector that mates to the disconnect switch with flying leads to wire in. </t>
  </si>
  <si>
    <t xml:space="preserve">NC MX-5 specific mounting plate for disconnect switch in truck. </t>
  </si>
  <si>
    <t xml:space="preserve">8 way single adjustable shock - click for instructions </t>
  </si>
  <si>
    <t xml:space="preserve">9 way single adjustable shock - click for instructions </t>
  </si>
  <si>
    <t xml:space="preserve">All prices are subject to change </t>
  </si>
  <si>
    <t>Special info and hyperlinks to instructions</t>
  </si>
  <si>
    <t>Bosch temp &amp; Pressure sensor</t>
  </si>
  <si>
    <t>PY8V-18-541B</t>
  </si>
  <si>
    <t>Patch harness for Bosch sensor above to AiM</t>
  </si>
  <si>
    <t>0000-10-9370</t>
  </si>
  <si>
    <t>0000-01-5512</t>
  </si>
  <si>
    <t>Oil cooler adaptor V2</t>
  </si>
  <si>
    <t>Oil cooler adaptor V1</t>
  </si>
  <si>
    <t xml:space="preserve">oil cooler adaptor plate with -8 AN ports, oil filter location remains OEM.  OEM pressure sensor port and 1/8" NPT port for temp. </t>
  </si>
  <si>
    <t>Oil cooler lines</t>
  </si>
  <si>
    <t>-8AN oil cooler lines for either adaptor above</t>
  </si>
  <si>
    <t xml:space="preserve">cooper sealant washer for sensor </t>
  </si>
  <si>
    <t>9956-21-000</t>
  </si>
  <si>
    <t>0000-01-5511</t>
  </si>
  <si>
    <t>oil cooler adaptor plate with -8 AN ports, oil filter location remains OEM.  M10 X 1 port for OEM Bosch Temp/Pressure combo sensor - PY8V-18-541B. (line 141 &amp; 142)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</si>
</sst>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Mazda Type"/>
      <family val="3"/>
    </font>
    <font>
      <sz val="11"/>
      <name val="Mazda Type"/>
      <family val="3"/>
    </font>
    <font>
      <shadow/>
      <sz val="11"/>
      <name val="Mazda Type"/>
      <family val="3"/>
    </font>
    <font>
      <sz val="11"/>
      <color rgb="FF000000"/>
      <name val="Mazda Type"/>
      <family val="3"/>
    </font>
    <font>
      <sz val="11"/>
      <color theme="1"/>
      <name val="Mazda Type"/>
      <family val="3"/>
    </font>
    <font>
      <b/>
      <sz val="15"/>
      <color theme="3"/>
      <name val="Calibri"/>
      <family val="2"/>
      <scheme val="minor"/>
    </font>
    <font>
      <sz val="11"/>
      <name val="Arial"/>
      <family val="2"/>
    </font>
    <font>
      <b/>
      <sz val="12"/>
      <color theme="0" tint="-0.14999847407452621"/>
      <name val="Mazda Type"/>
      <family val="3"/>
    </font>
    <font>
      <sz val="11"/>
      <color theme="0" tint="-0.14999847407452621"/>
      <name val="Mazda Type"/>
      <family val="3"/>
    </font>
    <font>
      <b/>
      <sz val="18"/>
      <color theme="0" tint="-0.14999847407452621"/>
      <name val="Mazda Type"/>
      <family val="3"/>
    </font>
    <font>
      <sz val="8"/>
      <name val="Calibri"/>
      <family val="2"/>
      <scheme val="minor"/>
    </font>
    <font>
      <u/>
      <sz val="11"/>
      <color theme="10"/>
      <name val="Mazda Type"/>
      <family val="3"/>
    </font>
    <font>
      <sz val="11"/>
      <color rgb="FFFF0000"/>
      <name val="Mazda Type"/>
      <family val="3"/>
    </font>
    <font>
      <sz val="20"/>
      <color rgb="FFFF0000"/>
      <name val="Mazda Type"/>
      <family val="3"/>
    </font>
    <font>
      <b/>
      <sz val="14"/>
      <name val="Mazda Type"/>
      <family val="3"/>
    </font>
    <font>
      <b/>
      <sz val="30"/>
      <color theme="0"/>
      <name val="Mazda Type"/>
      <family val="3"/>
    </font>
    <font>
      <sz val="18"/>
      <color rgb="FFFF0000"/>
      <name val="Calibri"/>
      <family val="2"/>
      <scheme val="minor"/>
    </font>
    <font>
      <b/>
      <i/>
      <shadow/>
      <sz val="16"/>
      <name val="Mazda Type"/>
      <family val="3"/>
    </font>
    <font>
      <b/>
      <i/>
      <sz val="16"/>
      <name val="Mazda Type"/>
      <family val="3"/>
    </font>
    <font>
      <b/>
      <shadow/>
      <sz val="16"/>
      <name val="Mazda Type"/>
      <family val="3"/>
    </font>
    <font>
      <sz val="11"/>
      <color rgb="FF101010"/>
      <name val="Mazda Type"/>
      <family val="3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4" applyNumberFormat="0" applyFill="0" applyAlignment="0" applyProtection="0"/>
    <xf numFmtId="164" fontId="9" fillId="0" borderId="0" applyFont="0" applyFill="0" applyBorder="0">
      <alignment horizontal="left" vertical="center"/>
    </xf>
    <xf numFmtId="0" fontId="1" fillId="7" borderId="0" applyNumberFormat="0" applyBorder="0" applyAlignment="0" applyProtection="0"/>
    <xf numFmtId="0" fontId="1" fillId="9" borderId="2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296">
    <xf numFmtId="0" fontId="0" fillId="0" borderId="0" xfId="0"/>
    <xf numFmtId="0" fontId="5" fillId="0" borderId="8" xfId="0" applyFont="1" applyBorder="1" applyAlignment="1">
      <alignment horizontal="left" vertical="center" readingOrder="1"/>
    </xf>
    <xf numFmtId="0" fontId="5" fillId="0" borderId="8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left" vertical="center" readingOrder="1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left" vertical="center" readingOrder="1"/>
    </xf>
    <xf numFmtId="0" fontId="4" fillId="0" borderId="7" xfId="0" applyFont="1" applyBorder="1" applyAlignment="1">
      <alignment horizontal="left" readingOrder="1"/>
    </xf>
    <xf numFmtId="0" fontId="4" fillId="0" borderId="7" xfId="0" applyFont="1" applyBorder="1" applyAlignment="1">
      <alignment horizontal="left" vertical="center"/>
    </xf>
    <xf numFmtId="44" fontId="0" fillId="0" borderId="0" xfId="1" applyFont="1"/>
    <xf numFmtId="0" fontId="4" fillId="0" borderId="8" xfId="0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/>
    <xf numFmtId="0" fontId="7" fillId="0" borderId="5" xfId="0" applyFont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vertical="center"/>
    </xf>
    <xf numFmtId="44" fontId="0" fillId="5" borderId="0" xfId="1" applyFont="1" applyFill="1"/>
    <xf numFmtId="0" fontId="0" fillId="5" borderId="0" xfId="0" applyFill="1"/>
    <xf numFmtId="0" fontId="4" fillId="0" borderId="1" xfId="0" applyFont="1" applyBorder="1" applyAlignment="1">
      <alignment horizontal="left" vertical="center" readingOrder="1"/>
    </xf>
    <xf numFmtId="0" fontId="4" fillId="2" borderId="0" xfId="0" applyFont="1" applyFill="1" applyAlignment="1">
      <alignment horizontal="center" vertical="center" readingOrder="1"/>
    </xf>
    <xf numFmtId="0" fontId="7" fillId="8" borderId="8" xfId="0" applyFont="1" applyFill="1" applyBorder="1" applyAlignment="1">
      <alignment horizontal="center"/>
    </xf>
    <xf numFmtId="44" fontId="7" fillId="2" borderId="0" xfId="1" applyFont="1" applyFill="1"/>
    <xf numFmtId="0" fontId="4" fillId="0" borderId="2" xfId="0" applyFont="1" applyBorder="1" applyAlignment="1">
      <alignment horizontal="left" vertical="center" readingOrder="1"/>
    </xf>
    <xf numFmtId="0" fontId="5" fillId="5" borderId="0" xfId="0" applyFont="1" applyFill="1" applyAlignment="1">
      <alignment horizontal="left" vertical="center" readingOrder="1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9" borderId="28" xfId="6" applyFont="1" applyBorder="1"/>
    <xf numFmtId="0" fontId="7" fillId="9" borderId="29" xfId="6" applyFont="1" applyBorder="1"/>
    <xf numFmtId="0" fontId="7" fillId="9" borderId="30" xfId="6" applyFont="1" applyBorder="1"/>
    <xf numFmtId="44" fontId="7" fillId="9" borderId="30" xfId="6" applyNumberFormat="1" applyFont="1" applyBorder="1" applyAlignment="1">
      <alignment horizontal="left"/>
    </xf>
    <xf numFmtId="0" fontId="7" fillId="9" borderId="28" xfId="6" applyFont="1" applyBorder="1" applyAlignment="1">
      <alignment horizontal="left"/>
    </xf>
    <xf numFmtId="0" fontId="7" fillId="9" borderId="29" xfId="6" applyFont="1" applyBorder="1" applyAlignment="1">
      <alignment horizontal="left"/>
    </xf>
    <xf numFmtId="0" fontId="7" fillId="9" borderId="32" xfId="6" applyFont="1" applyBorder="1" applyAlignment="1">
      <alignment horizontal="left"/>
    </xf>
    <xf numFmtId="0" fontId="7" fillId="9" borderId="33" xfId="6" applyFont="1" applyBorder="1"/>
    <xf numFmtId="0" fontId="7" fillId="9" borderId="34" xfId="6" applyFont="1" applyBorder="1"/>
    <xf numFmtId="44" fontId="7" fillId="0" borderId="25" xfId="1" applyFont="1" applyBorder="1"/>
    <xf numFmtId="44" fontId="7" fillId="0" borderId="26" xfId="1" applyFont="1" applyBorder="1"/>
    <xf numFmtId="44" fontId="7" fillId="0" borderId="27" xfId="1" applyFont="1" applyBorder="1"/>
    <xf numFmtId="0" fontId="7" fillId="9" borderId="35" xfId="6" applyFont="1" applyBorder="1"/>
    <xf numFmtId="0" fontId="7" fillId="9" borderId="35" xfId="6" quotePrefix="1" applyFont="1" applyBorder="1"/>
    <xf numFmtId="44" fontId="7" fillId="0" borderId="26" xfId="1" applyFont="1" applyFill="1" applyBorder="1"/>
    <xf numFmtId="44" fontId="7" fillId="0" borderId="27" xfId="1" applyFont="1" applyFill="1" applyBorder="1"/>
    <xf numFmtId="0" fontId="14" fillId="9" borderId="29" xfId="6" applyFont="1" applyBorder="1"/>
    <xf numFmtId="0" fontId="10" fillId="2" borderId="0" xfId="3" applyFont="1" applyFill="1" applyBorder="1" applyAlignment="1">
      <alignment horizontal="center" vertical="center" wrapText="1"/>
    </xf>
    <xf numFmtId="0" fontId="14" fillId="9" borderId="28" xfId="6" applyFont="1" applyBorder="1"/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9" borderId="35" xfId="2" applyFont="1" applyFill="1" applyBorder="1"/>
    <xf numFmtId="44" fontId="7" fillId="5" borderId="0" xfId="0" applyNumberFormat="1" applyFont="1" applyFill="1"/>
    <xf numFmtId="44" fontId="15" fillId="5" borderId="0" xfId="0" applyNumberFormat="1" applyFont="1" applyFill="1"/>
    <xf numFmtId="0" fontId="7" fillId="5" borderId="0" xfId="0" applyFont="1" applyFill="1"/>
    <xf numFmtId="44" fontId="7" fillId="5" borderId="0" xfId="1" applyFont="1" applyFill="1"/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9" borderId="3" xfId="6" applyFont="1" applyBorder="1"/>
    <xf numFmtId="0" fontId="7" fillId="9" borderId="11" xfId="6" applyFont="1" applyBorder="1"/>
    <xf numFmtId="0" fontId="7" fillId="9" borderId="6" xfId="6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4" xfId="0" applyFont="1" applyBorder="1"/>
    <xf numFmtId="49" fontId="7" fillId="0" borderId="8" xfId="0" applyNumberFormat="1" applyFont="1" applyBorder="1"/>
    <xf numFmtId="0" fontId="7" fillId="9" borderId="9" xfId="6" applyFont="1" applyBorder="1"/>
    <xf numFmtId="0" fontId="7" fillId="9" borderId="40" xfId="6" applyFont="1" applyBorder="1"/>
    <xf numFmtId="49" fontId="7" fillId="0" borderId="2" xfId="0" applyNumberFormat="1" applyFont="1" applyBorder="1"/>
    <xf numFmtId="44" fontId="5" fillId="2" borderId="0" xfId="1" applyFont="1" applyFill="1" applyBorder="1" applyAlignment="1">
      <alignment horizontal="left" readingOrder="1"/>
    </xf>
    <xf numFmtId="44" fontId="7" fillId="5" borderId="0" xfId="1" applyFont="1" applyFill="1" applyAlignment="1">
      <alignment horizontal="left"/>
    </xf>
    <xf numFmtId="44" fontId="0" fillId="5" borderId="0" xfId="1" applyFont="1" applyFill="1" applyAlignment="1">
      <alignment horizontal="left"/>
    </xf>
    <xf numFmtId="44" fontId="0" fillId="0" borderId="0" xfId="1" applyFont="1" applyAlignment="1">
      <alignment horizontal="left"/>
    </xf>
    <xf numFmtId="0" fontId="7" fillId="9" borderId="42" xfId="6" applyFont="1" applyBorder="1"/>
    <xf numFmtId="0" fontId="7" fillId="8" borderId="4" xfId="0" quotePrefix="1" applyFont="1" applyFill="1" applyBorder="1"/>
    <xf numFmtId="0" fontId="7" fillId="8" borderId="5" xfId="0" applyFont="1" applyFill="1" applyBorder="1"/>
    <xf numFmtId="0" fontId="7" fillId="8" borderId="5" xfId="0" applyFont="1" applyFill="1" applyBorder="1" applyAlignment="1">
      <alignment horizontal="center"/>
    </xf>
    <xf numFmtId="0" fontId="7" fillId="0" borderId="8" xfId="8" applyFont="1" applyFill="1" applyBorder="1" applyAlignment="1">
      <alignment horizontal="left" vertical="center" readingOrder="1"/>
    </xf>
    <xf numFmtId="0" fontId="7" fillId="0" borderId="8" xfId="8" applyFont="1" applyFill="1" applyBorder="1" applyAlignment="1">
      <alignment horizontal="center" vertical="center" readingOrder="1"/>
    </xf>
    <xf numFmtId="44" fontId="7" fillId="0" borderId="8" xfId="8" applyNumberFormat="1" applyFont="1" applyFill="1" applyBorder="1"/>
    <xf numFmtId="0" fontId="7" fillId="0" borderId="1" xfId="8" applyFont="1" applyFill="1" applyBorder="1" applyAlignment="1">
      <alignment horizontal="left" vertical="center" readingOrder="1"/>
    </xf>
    <xf numFmtId="0" fontId="7" fillId="0" borderId="2" xfId="8" applyFont="1" applyFill="1" applyBorder="1" applyAlignment="1">
      <alignment horizontal="left" vertical="center" readingOrder="1"/>
    </xf>
    <xf numFmtId="0" fontId="7" fillId="0" borderId="2" xfId="8" applyFont="1" applyFill="1" applyBorder="1" applyAlignment="1">
      <alignment horizontal="center" vertical="center" readingOrder="1"/>
    </xf>
    <xf numFmtId="44" fontId="7" fillId="0" borderId="2" xfId="8" applyNumberFormat="1" applyFont="1" applyFill="1" applyBorder="1" applyAlignment="1">
      <alignment horizontal="left" readingOrder="1"/>
    </xf>
    <xf numFmtId="44" fontId="7" fillId="0" borderId="25" xfId="8" applyNumberFormat="1" applyFont="1" applyFill="1" applyBorder="1"/>
    <xf numFmtId="0" fontId="7" fillId="0" borderId="7" xfId="5" applyFont="1" applyFill="1" applyBorder="1" applyAlignment="1">
      <alignment horizontal="left" readingOrder="1"/>
    </xf>
    <xf numFmtId="0" fontId="7" fillId="0" borderId="8" xfId="5" applyFont="1" applyFill="1" applyBorder="1" applyAlignment="1">
      <alignment horizontal="left" vertical="center" readingOrder="1"/>
    </xf>
    <xf numFmtId="0" fontId="7" fillId="0" borderId="8" xfId="5" applyFont="1" applyFill="1" applyBorder="1" applyAlignment="1">
      <alignment horizontal="center" vertical="center" readingOrder="1"/>
    </xf>
    <xf numFmtId="44" fontId="7" fillId="0" borderId="8" xfId="1" applyFont="1" applyFill="1" applyBorder="1" applyAlignment="1">
      <alignment horizontal="left" readingOrder="1"/>
    </xf>
    <xf numFmtId="0" fontId="7" fillId="0" borderId="7" xfId="5" applyFont="1" applyFill="1" applyBorder="1" applyAlignment="1">
      <alignment horizontal="left" vertical="center" readingOrder="1"/>
    </xf>
    <xf numFmtId="0" fontId="5" fillId="0" borderId="7" xfId="0" applyFont="1" applyBorder="1" applyAlignment="1">
      <alignment horizontal="left" vertical="center" readingOrder="1"/>
    </xf>
    <xf numFmtId="0" fontId="7" fillId="0" borderId="7" xfId="7" applyFont="1" applyFill="1" applyBorder="1" applyAlignment="1">
      <alignment horizontal="left" vertical="center" readingOrder="1"/>
    </xf>
    <xf numFmtId="0" fontId="7" fillId="0" borderId="8" xfId="7" applyFont="1" applyFill="1" applyBorder="1" applyAlignment="1">
      <alignment horizontal="left" vertical="center" readingOrder="1"/>
    </xf>
    <xf numFmtId="0" fontId="7" fillId="0" borderId="8" xfId="7" applyFont="1" applyFill="1" applyBorder="1" applyAlignment="1">
      <alignment horizontal="center" vertical="center" readingOrder="1"/>
    </xf>
    <xf numFmtId="44" fontId="7" fillId="0" borderId="8" xfId="7" applyNumberFormat="1" applyFont="1" applyFill="1" applyBorder="1" applyAlignment="1">
      <alignment horizontal="left"/>
    </xf>
    <xf numFmtId="44" fontId="7" fillId="0" borderId="26" xfId="7" applyNumberFormat="1" applyFont="1" applyFill="1" applyBorder="1"/>
    <xf numFmtId="0" fontId="7" fillId="0" borderId="4" xfId="7" applyFont="1" applyFill="1" applyBorder="1" applyAlignment="1">
      <alignment horizontal="left" vertical="center" readingOrder="1"/>
    </xf>
    <xf numFmtId="0" fontId="7" fillId="0" borderId="5" xfId="7" applyFont="1" applyFill="1" applyBorder="1" applyAlignment="1">
      <alignment horizontal="left" vertical="center" readingOrder="1"/>
    </xf>
    <xf numFmtId="0" fontId="7" fillId="0" borderId="5" xfId="7" applyFont="1" applyFill="1" applyBorder="1" applyAlignment="1">
      <alignment horizontal="center" vertical="center" readingOrder="1"/>
    </xf>
    <xf numFmtId="44" fontId="7" fillId="0" borderId="27" xfId="7" applyNumberFormat="1" applyFont="1" applyFill="1" applyBorder="1"/>
    <xf numFmtId="0" fontId="7" fillId="0" borderId="1" xfId="5" applyFont="1" applyFill="1" applyBorder="1" applyAlignment="1">
      <alignment horizontal="left" vertical="center" readingOrder="1"/>
    </xf>
    <xf numFmtId="0" fontId="7" fillId="0" borderId="2" xfId="5" applyFont="1" applyFill="1" applyBorder="1" applyAlignment="1">
      <alignment horizontal="left" vertical="center" readingOrder="1"/>
    </xf>
    <xf numFmtId="0" fontId="7" fillId="0" borderId="2" xfId="5" applyFont="1" applyFill="1" applyBorder="1" applyAlignment="1">
      <alignment horizontal="center" vertical="center" readingOrder="1"/>
    </xf>
    <xf numFmtId="44" fontId="7" fillId="0" borderId="25" xfId="5" applyNumberFormat="1" applyFont="1" applyFill="1" applyBorder="1"/>
    <xf numFmtId="44" fontId="7" fillId="0" borderId="26" xfId="5" applyNumberFormat="1" applyFont="1" applyFill="1" applyBorder="1"/>
    <xf numFmtId="44" fontId="7" fillId="0" borderId="11" xfId="1" applyFont="1" applyFill="1" applyBorder="1"/>
    <xf numFmtId="0" fontId="7" fillId="0" borderId="8" xfId="5" applyFont="1" applyFill="1" applyBorder="1" applyAlignment="1">
      <alignment horizontal="left" vertical="center"/>
    </xf>
    <xf numFmtId="0" fontId="7" fillId="0" borderId="8" xfId="5" applyFont="1" applyFill="1" applyBorder="1" applyAlignment="1">
      <alignment horizontal="center" vertical="center"/>
    </xf>
    <xf numFmtId="44" fontId="7" fillId="0" borderId="11" xfId="5" applyNumberFormat="1" applyFont="1" applyFill="1" applyBorder="1"/>
    <xf numFmtId="0" fontId="7" fillId="0" borderId="7" xfId="7" applyFont="1" applyFill="1" applyBorder="1" applyAlignment="1">
      <alignment horizontal="left" readingOrder="1"/>
    </xf>
    <xf numFmtId="0" fontId="7" fillId="0" borderId="8" xfId="7" applyFont="1" applyFill="1" applyBorder="1"/>
    <xf numFmtId="0" fontId="7" fillId="0" borderId="8" xfId="7" applyFont="1" applyFill="1" applyBorder="1" applyAlignment="1">
      <alignment horizontal="center" vertical="center"/>
    </xf>
    <xf numFmtId="44" fontId="7" fillId="0" borderId="8" xfId="7" applyNumberFormat="1" applyFont="1" applyFill="1" applyBorder="1" applyAlignment="1">
      <alignment horizontal="left" readingOrder="1"/>
    </xf>
    <xf numFmtId="44" fontId="7" fillId="0" borderId="11" xfId="7" applyNumberFormat="1" applyFont="1" applyFill="1" applyBorder="1"/>
    <xf numFmtId="0" fontId="7" fillId="0" borderId="4" xfId="7" applyFont="1" applyFill="1" applyBorder="1" applyAlignment="1">
      <alignment horizontal="left" readingOrder="1"/>
    </xf>
    <xf numFmtId="44" fontId="7" fillId="0" borderId="6" xfId="7" applyNumberFormat="1" applyFont="1" applyFill="1" applyBorder="1"/>
    <xf numFmtId="0" fontId="7" fillId="0" borderId="1" xfId="8" applyFont="1" applyFill="1" applyBorder="1" applyAlignment="1">
      <alignment horizontal="left" readingOrder="1"/>
    </xf>
    <xf numFmtId="44" fontId="7" fillId="0" borderId="2" xfId="8" applyNumberFormat="1" applyFont="1" applyFill="1" applyBorder="1"/>
    <xf numFmtId="0" fontId="7" fillId="0" borderId="7" xfId="8" applyFont="1" applyFill="1" applyBorder="1" applyAlignment="1">
      <alignment horizontal="left" readingOrder="1"/>
    </xf>
    <xf numFmtId="0" fontId="7" fillId="0" borderId="8" xfId="8" applyFont="1" applyFill="1" applyBorder="1" applyAlignment="1">
      <alignment horizontal="left" wrapText="1"/>
    </xf>
    <xf numFmtId="44" fontId="7" fillId="0" borderId="8" xfId="1" applyFont="1" applyFill="1" applyBorder="1"/>
    <xf numFmtId="0" fontId="7" fillId="0" borderId="7" xfId="7" applyFont="1" applyFill="1" applyBorder="1" applyAlignment="1">
      <alignment horizontal="left" vertical="center"/>
    </xf>
    <xf numFmtId="44" fontId="7" fillId="0" borderId="8" xfId="7" applyNumberFormat="1" applyFont="1" applyFill="1" applyBorder="1"/>
    <xf numFmtId="0" fontId="7" fillId="0" borderId="7" xfId="8" applyFont="1" applyFill="1" applyBorder="1" applyAlignment="1">
      <alignment horizontal="left" vertical="center" readingOrder="1"/>
    </xf>
    <xf numFmtId="0" fontId="7" fillId="0" borderId="8" xfId="8" applyFont="1" applyFill="1" applyBorder="1" applyAlignment="1">
      <alignment horizontal="left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left" vertical="center"/>
    </xf>
    <xf numFmtId="0" fontId="7" fillId="0" borderId="8" xfId="7" applyFont="1" applyFill="1" applyBorder="1" applyAlignment="1">
      <alignment horizontal="left" vertical="center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left"/>
    </xf>
    <xf numFmtId="0" fontId="7" fillId="0" borderId="4" xfId="7" applyFont="1" applyFill="1" applyBorder="1" applyAlignment="1">
      <alignment horizontal="left"/>
    </xf>
    <xf numFmtId="0" fontId="7" fillId="0" borderId="5" xfId="7" applyFont="1" applyFill="1" applyBorder="1" applyAlignment="1">
      <alignment horizontal="left" vertical="center"/>
    </xf>
    <xf numFmtId="0" fontId="7" fillId="0" borderId="5" xfId="7" applyFont="1" applyFill="1" applyBorder="1" applyAlignment="1">
      <alignment horizontal="center" vertical="center"/>
    </xf>
    <xf numFmtId="44" fontId="7" fillId="0" borderId="5" xfId="7" applyNumberFormat="1" applyFont="1" applyFill="1" applyBorder="1"/>
    <xf numFmtId="0" fontId="5" fillId="0" borderId="1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readingOrder="1"/>
    </xf>
    <xf numFmtId="44" fontId="7" fillId="0" borderId="3" xfId="1" applyFont="1" applyFill="1" applyBorder="1"/>
    <xf numFmtId="0" fontId="7" fillId="0" borderId="7" xfId="8" applyFont="1" applyFill="1" applyBorder="1" applyAlignment="1">
      <alignment horizontal="left"/>
    </xf>
    <xf numFmtId="0" fontId="7" fillId="0" borderId="8" xfId="8" applyFont="1" applyFill="1" applyBorder="1" applyAlignment="1">
      <alignment horizontal="left" vertical="center" wrapText="1"/>
    </xf>
    <xf numFmtId="0" fontId="7" fillId="0" borderId="8" xfId="8" applyFont="1" applyFill="1" applyBorder="1" applyAlignment="1">
      <alignment horizontal="center" vertical="center" wrapText="1"/>
    </xf>
    <xf numFmtId="44" fontId="7" fillId="0" borderId="11" xfId="8" applyNumberFormat="1" applyFont="1" applyFill="1" applyBorder="1"/>
    <xf numFmtId="0" fontId="7" fillId="0" borderId="4" xfId="7" applyFont="1" applyFill="1" applyBorder="1" applyAlignment="1">
      <alignment horizontal="left" vertical="center"/>
    </xf>
    <xf numFmtId="0" fontId="7" fillId="0" borderId="5" xfId="7" applyFont="1" applyFill="1" applyBorder="1"/>
    <xf numFmtId="0" fontId="7" fillId="0" borderId="1" xfId="7" applyFont="1" applyFill="1" applyBorder="1" applyAlignment="1">
      <alignment horizontal="left" vertical="center" readingOrder="1"/>
    </xf>
    <xf numFmtId="0" fontId="7" fillId="0" borderId="2" xfId="7" applyFont="1" applyFill="1" applyBorder="1" applyAlignment="1">
      <alignment horizontal="left" vertical="center" readingOrder="1"/>
    </xf>
    <xf numFmtId="0" fontId="7" fillId="0" borderId="2" xfId="7" applyFont="1" applyFill="1" applyBorder="1" applyAlignment="1">
      <alignment horizontal="center" vertical="center" readingOrder="1"/>
    </xf>
    <xf numFmtId="44" fontId="7" fillId="0" borderId="2" xfId="7" applyNumberFormat="1" applyFont="1" applyFill="1" applyBorder="1"/>
    <xf numFmtId="0" fontId="7" fillId="0" borderId="7" xfId="5" applyFont="1" applyFill="1" applyBorder="1" applyAlignment="1">
      <alignment horizontal="left" wrapText="1" readingOrder="1"/>
    </xf>
    <xf numFmtId="0" fontId="7" fillId="0" borderId="7" xfId="8" applyFont="1" applyFill="1" applyBorder="1" applyAlignment="1">
      <alignment horizontal="left" wrapText="1" readingOrder="1"/>
    </xf>
    <xf numFmtId="0" fontId="7" fillId="0" borderId="11" xfId="0" applyFont="1" applyBorder="1"/>
    <xf numFmtId="0" fontId="7" fillId="0" borderId="12" xfId="8" applyFont="1" applyFill="1" applyBorder="1" applyAlignment="1">
      <alignment horizontal="left"/>
    </xf>
    <xf numFmtId="0" fontId="7" fillId="0" borderId="10" xfId="8" applyFont="1" applyFill="1" applyBorder="1" applyAlignment="1">
      <alignment horizontal="left" wrapText="1"/>
    </xf>
    <xf numFmtId="0" fontId="7" fillId="0" borderId="10" xfId="8" applyFont="1" applyFill="1" applyBorder="1" applyAlignment="1">
      <alignment horizontal="center" vertical="center"/>
    </xf>
    <xf numFmtId="44" fontId="7" fillId="0" borderId="10" xfId="8" applyNumberFormat="1" applyFont="1" applyFill="1" applyBorder="1"/>
    <xf numFmtId="0" fontId="7" fillId="0" borderId="2" xfId="7" applyFont="1" applyFill="1" applyBorder="1" applyAlignment="1">
      <alignment horizontal="left" vertical="center"/>
    </xf>
    <xf numFmtId="0" fontId="7" fillId="0" borderId="2" xfId="7" applyFont="1" applyFill="1" applyBorder="1" applyAlignment="1">
      <alignment horizontal="center" vertical="center"/>
    </xf>
    <xf numFmtId="44" fontId="7" fillId="0" borderId="25" xfId="7" applyNumberFormat="1" applyFont="1" applyFill="1" applyBorder="1"/>
    <xf numFmtId="0" fontId="7" fillId="0" borderId="4" xfId="5" applyFont="1" applyFill="1" applyBorder="1" applyAlignment="1">
      <alignment horizontal="left"/>
    </xf>
    <xf numFmtId="0" fontId="7" fillId="0" borderId="5" xfId="5" applyFont="1" applyFill="1" applyBorder="1" applyAlignment="1">
      <alignment horizontal="left" vertical="center" readingOrder="1"/>
    </xf>
    <xf numFmtId="0" fontId="7" fillId="0" borderId="5" xfId="5" applyFont="1" applyFill="1" applyBorder="1" applyAlignment="1">
      <alignment horizontal="center" vertical="center" readingOrder="1"/>
    </xf>
    <xf numFmtId="0" fontId="7" fillId="0" borderId="1" xfId="5" applyFont="1" applyFill="1" applyBorder="1" applyAlignment="1">
      <alignment horizontal="left" vertical="center" wrapText="1" readingOrder="1"/>
    </xf>
    <xf numFmtId="44" fontId="7" fillId="0" borderId="25" xfId="1" applyFont="1" applyFill="1" applyBorder="1"/>
    <xf numFmtId="0" fontId="7" fillId="0" borderId="7" xfId="5" applyFont="1" applyFill="1" applyBorder="1" applyAlignment="1">
      <alignment horizontal="left" vertical="center" wrapText="1" readingOrder="1"/>
    </xf>
    <xf numFmtId="0" fontId="7" fillId="0" borderId="7" xfId="8" quotePrefix="1" applyFont="1" applyFill="1" applyBorder="1" applyAlignment="1">
      <alignment horizontal="left"/>
    </xf>
    <xf numFmtId="0" fontId="7" fillId="0" borderId="8" xfId="8" applyFont="1" applyFill="1" applyBorder="1"/>
    <xf numFmtId="44" fontId="7" fillId="0" borderId="26" xfId="8" applyNumberFormat="1" applyFont="1" applyFill="1" applyBorder="1"/>
    <xf numFmtId="0" fontId="7" fillId="0" borderId="4" xfId="8" quotePrefix="1" applyFont="1" applyFill="1" applyBorder="1" applyAlignment="1">
      <alignment horizontal="left"/>
    </xf>
    <xf numFmtId="0" fontId="7" fillId="0" borderId="5" xfId="8" applyFont="1" applyFill="1" applyBorder="1"/>
    <xf numFmtId="0" fontId="7" fillId="0" borderId="5" xfId="8" applyFont="1" applyFill="1" applyBorder="1" applyAlignment="1">
      <alignment horizontal="center" vertical="center"/>
    </xf>
    <xf numFmtId="44" fontId="7" fillId="0" borderId="27" xfId="8" applyNumberFormat="1" applyFont="1" applyFill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7" xfId="8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readingOrder="1"/>
    </xf>
    <xf numFmtId="0" fontId="5" fillId="0" borderId="10" xfId="0" applyFont="1" applyBorder="1" applyAlignment="1">
      <alignment horizontal="left" vertical="center" readingOrder="1"/>
    </xf>
    <xf numFmtId="0" fontId="5" fillId="0" borderId="10" xfId="0" applyFont="1" applyBorder="1" applyAlignment="1">
      <alignment horizontal="center" vertical="center" readingOrder="1"/>
    </xf>
    <xf numFmtId="44" fontId="7" fillId="0" borderId="31" xfId="1" applyFont="1" applyFill="1" applyBorder="1"/>
    <xf numFmtId="0" fontId="7" fillId="0" borderId="1" xfId="8" applyFont="1" applyFill="1" applyBorder="1" applyAlignment="1" applyProtection="1">
      <alignment horizontal="left" vertical="center" readingOrder="1"/>
    </xf>
    <xf numFmtId="0" fontId="4" fillId="0" borderId="4" xfId="0" applyFont="1" applyBorder="1" applyAlignment="1">
      <alignment horizontal="left" vertical="center" readingOrder="1"/>
    </xf>
    <xf numFmtId="0" fontId="5" fillId="0" borderId="5" xfId="0" applyFont="1" applyBorder="1" applyAlignment="1">
      <alignment horizontal="center" vertical="center" readingOrder="1"/>
    </xf>
    <xf numFmtId="0" fontId="7" fillId="0" borderId="1" xfId="5" applyFont="1" applyFill="1" applyBorder="1" applyAlignment="1">
      <alignment horizontal="left"/>
    </xf>
    <xf numFmtId="0" fontId="7" fillId="0" borderId="2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readingOrder="1"/>
    </xf>
    <xf numFmtId="44" fontId="7" fillId="0" borderId="6" xfId="1" applyFont="1" applyFill="1" applyBorder="1"/>
    <xf numFmtId="44" fontId="7" fillId="0" borderId="2" xfId="1" applyFont="1" applyFill="1" applyBorder="1"/>
    <xf numFmtId="0" fontId="4" fillId="0" borderId="7" xfId="5" applyFont="1" applyFill="1" applyBorder="1" applyAlignment="1">
      <alignment horizontal="left" vertical="center" readingOrder="1"/>
    </xf>
    <xf numFmtId="0" fontId="4" fillId="0" borderId="8" xfId="5" applyFont="1" applyFill="1" applyBorder="1" applyAlignment="1">
      <alignment horizontal="left" vertical="center" readingOrder="1"/>
    </xf>
    <xf numFmtId="0" fontId="4" fillId="0" borderId="8" xfId="5" applyFont="1" applyFill="1" applyBorder="1" applyAlignment="1">
      <alignment horizontal="center" vertical="center" readingOrder="1"/>
    </xf>
    <xf numFmtId="44" fontId="4" fillId="0" borderId="8" xfId="1" applyFont="1" applyFill="1" applyBorder="1"/>
    <xf numFmtId="0" fontId="4" fillId="9" borderId="11" xfId="6" applyFont="1" applyBorder="1"/>
    <xf numFmtId="0" fontId="19" fillId="0" borderId="44" xfId="0" applyFont="1" applyBorder="1" applyAlignment="1">
      <alignment horizontal="left"/>
    </xf>
    <xf numFmtId="44" fontId="19" fillId="0" borderId="45" xfId="1" applyFont="1" applyBorder="1"/>
    <xf numFmtId="164" fontId="11" fillId="2" borderId="46" xfId="4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44" fontId="7" fillId="0" borderId="8" xfId="1" applyFont="1" applyBorder="1"/>
    <xf numFmtId="49" fontId="7" fillId="8" borderId="8" xfId="0" applyNumberFormat="1" applyFont="1" applyFill="1" applyBorder="1"/>
    <xf numFmtId="44" fontId="7" fillId="8" borderId="8" xfId="1" applyFont="1" applyFill="1" applyBorder="1"/>
    <xf numFmtId="44" fontId="7" fillId="0" borderId="2" xfId="1" applyFont="1" applyBorder="1"/>
    <xf numFmtId="0" fontId="7" fillId="8" borderId="7" xfId="0" applyFont="1" applyFill="1" applyBorder="1"/>
    <xf numFmtId="44" fontId="7" fillId="8" borderId="5" xfId="1" applyFont="1" applyFill="1" applyBorder="1"/>
    <xf numFmtId="0" fontId="7" fillId="0" borderId="2" xfId="8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4" fontId="7" fillId="0" borderId="8" xfId="1" applyFont="1" applyFill="1" applyBorder="1" applyAlignment="1">
      <alignment horizontal="center"/>
    </xf>
    <xf numFmtId="0" fontId="14" fillId="9" borderId="29" xfId="2" applyFont="1" applyFill="1" applyBorder="1"/>
    <xf numFmtId="0" fontId="14" fillId="9" borderId="11" xfId="2" applyFont="1" applyFill="1" applyBorder="1"/>
    <xf numFmtId="0" fontId="14" fillId="9" borderId="28" xfId="2" applyFont="1" applyFill="1" applyBorder="1"/>
    <xf numFmtId="0" fontId="14" fillId="9" borderId="29" xfId="2" applyFont="1" applyFill="1" applyBorder="1" applyAlignment="1">
      <alignment horizontal="left"/>
    </xf>
    <xf numFmtId="0" fontId="14" fillId="9" borderId="42" xfId="2" applyFont="1" applyFill="1" applyBorder="1"/>
    <xf numFmtId="0" fontId="7" fillId="0" borderId="25" xfId="0" applyFont="1" applyBorder="1" applyAlignment="1">
      <alignment horizontal="center" vertical="center"/>
    </xf>
    <xf numFmtId="0" fontId="7" fillId="8" borderId="7" xfId="5" applyFont="1" applyFill="1" applyBorder="1" applyAlignment="1">
      <alignment horizontal="left" readingOrder="1"/>
    </xf>
    <xf numFmtId="0" fontId="7" fillId="8" borderId="8" xfId="5" applyFont="1" applyFill="1" applyBorder="1" applyAlignment="1">
      <alignment horizontal="left" vertical="center" readingOrder="1"/>
    </xf>
    <xf numFmtId="0" fontId="7" fillId="8" borderId="8" xfId="5" applyFont="1" applyFill="1" applyBorder="1" applyAlignment="1">
      <alignment horizontal="center" vertical="center" readingOrder="1"/>
    </xf>
    <xf numFmtId="44" fontId="7" fillId="8" borderId="8" xfId="1" applyFont="1" applyFill="1" applyBorder="1" applyAlignment="1">
      <alignment horizontal="left" readingOrder="1"/>
    </xf>
    <xf numFmtId="44" fontId="7" fillId="8" borderId="11" xfId="1" applyFont="1" applyFill="1" applyBorder="1"/>
    <xf numFmtId="0" fontId="7" fillId="8" borderId="35" xfId="6" quotePrefix="1" applyFont="1" applyFill="1" applyBorder="1"/>
    <xf numFmtId="0" fontId="7" fillId="9" borderId="29" xfId="6" quotePrefix="1" applyFont="1" applyBorder="1"/>
    <xf numFmtId="0" fontId="7" fillId="8" borderId="8" xfId="0" applyFont="1" applyFill="1" applyBorder="1"/>
    <xf numFmtId="0" fontId="23" fillId="8" borderId="8" xfId="0" applyFont="1" applyFill="1" applyBorder="1"/>
    <xf numFmtId="0" fontId="4" fillId="8" borderId="8" xfId="0" applyFont="1" applyFill="1" applyBorder="1"/>
    <xf numFmtId="44" fontId="19" fillId="0" borderId="17" xfId="5" applyNumberFormat="1" applyFont="1" applyFill="1" applyBorder="1" applyAlignment="1">
      <alignment horizontal="center" vertical="center" wrapText="1"/>
    </xf>
    <xf numFmtId="44" fontId="19" fillId="0" borderId="19" xfId="5" applyNumberFormat="1" applyFont="1" applyFill="1" applyBorder="1" applyAlignment="1">
      <alignment horizontal="center" vertical="center" wrapText="1"/>
    </xf>
    <xf numFmtId="44" fontId="19" fillId="0" borderId="22" xfId="5" applyNumberFormat="1" applyFont="1" applyFill="1" applyBorder="1" applyAlignment="1">
      <alignment horizontal="center" vertical="center" wrapText="1"/>
    </xf>
    <xf numFmtId="44" fontId="19" fillId="0" borderId="23" xfId="5" applyNumberFormat="1" applyFont="1" applyFill="1" applyBorder="1" applyAlignment="1">
      <alignment horizontal="center" vertical="center" wrapText="1"/>
    </xf>
    <xf numFmtId="44" fontId="19" fillId="0" borderId="20" xfId="5" applyNumberFormat="1" applyFont="1" applyFill="1" applyBorder="1" applyAlignment="1">
      <alignment horizontal="center" vertical="center" wrapText="1"/>
    </xf>
    <xf numFmtId="44" fontId="19" fillId="0" borderId="39" xfId="5" applyNumberFormat="1" applyFont="1" applyFill="1" applyBorder="1" applyAlignment="1">
      <alignment horizontal="center" vertical="center" wrapText="1"/>
    </xf>
    <xf numFmtId="0" fontId="16" fillId="9" borderId="36" xfId="6" applyFont="1" applyBorder="1" applyAlignment="1">
      <alignment horizontal="center" vertical="center"/>
    </xf>
    <xf numFmtId="0" fontId="16" fillId="9" borderId="37" xfId="6" applyFont="1" applyBorder="1" applyAlignment="1">
      <alignment horizontal="center" vertical="center"/>
    </xf>
    <xf numFmtId="0" fontId="16" fillId="9" borderId="38" xfId="6" applyFont="1" applyBorder="1" applyAlignment="1">
      <alignment horizontal="center" vertical="center"/>
    </xf>
    <xf numFmtId="0" fontId="14" fillId="9" borderId="36" xfId="2" applyFont="1" applyFill="1" applyBorder="1" applyAlignment="1">
      <alignment horizontal="left" vertical="center"/>
    </xf>
    <xf numFmtId="0" fontId="14" fillId="9" borderId="38" xfId="2" applyFont="1" applyFill="1" applyBorder="1" applyAlignment="1">
      <alignment horizontal="left" vertical="center"/>
    </xf>
    <xf numFmtId="0" fontId="22" fillId="3" borderId="17" xfId="0" applyFont="1" applyFill="1" applyBorder="1" applyAlignment="1">
      <alignment horizontal="center" vertical="center" wrapText="1" readingOrder="1"/>
    </xf>
    <xf numFmtId="0" fontId="22" fillId="3" borderId="18" xfId="0" applyFont="1" applyFill="1" applyBorder="1" applyAlignment="1">
      <alignment horizontal="center" vertical="center" wrapText="1" readingOrder="1"/>
    </xf>
    <xf numFmtId="0" fontId="22" fillId="3" borderId="13" xfId="0" applyFont="1" applyFill="1" applyBorder="1" applyAlignment="1">
      <alignment horizontal="center" vertical="center" wrapText="1" readingOrder="1"/>
    </xf>
    <xf numFmtId="0" fontId="12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 readingOrder="1"/>
    </xf>
    <xf numFmtId="0" fontId="20" fillId="6" borderId="18" xfId="0" applyFont="1" applyFill="1" applyBorder="1" applyAlignment="1">
      <alignment horizontal="center" vertical="center" wrapText="1" readingOrder="1"/>
    </xf>
    <xf numFmtId="0" fontId="20" fillId="6" borderId="23" xfId="0" applyFont="1" applyFill="1" applyBorder="1" applyAlignment="1">
      <alignment horizontal="center" vertical="center" wrapText="1" readingOrder="1"/>
    </xf>
    <xf numFmtId="0" fontId="20" fillId="6" borderId="22" xfId="0" applyFont="1" applyFill="1" applyBorder="1" applyAlignment="1">
      <alignment horizontal="center" vertical="center" wrapText="1" readingOrder="1"/>
    </xf>
    <xf numFmtId="0" fontId="20" fillId="6" borderId="0" xfId="0" applyFont="1" applyFill="1" applyAlignment="1">
      <alignment horizontal="center" vertical="center" wrapText="1" readingOrder="1"/>
    </xf>
    <xf numFmtId="0" fontId="22" fillId="3" borderId="20" xfId="0" applyFont="1" applyFill="1" applyBorder="1" applyAlignment="1">
      <alignment horizontal="center" vertical="center" wrapText="1" readingOrder="1"/>
    </xf>
    <xf numFmtId="0" fontId="22" fillId="3" borderId="21" xfId="0" applyFont="1" applyFill="1" applyBorder="1" applyAlignment="1">
      <alignment horizontal="center" vertical="center" wrapText="1" readingOrder="1"/>
    </xf>
    <xf numFmtId="0" fontId="22" fillId="3" borderId="39" xfId="0" applyFont="1" applyFill="1" applyBorder="1" applyAlignment="1">
      <alignment horizontal="center" vertical="center" wrapText="1" readingOrder="1"/>
    </xf>
    <xf numFmtId="0" fontId="21" fillId="4" borderId="22" xfId="0" applyFont="1" applyFill="1" applyBorder="1" applyAlignment="1">
      <alignment horizontal="center" wrapText="1" readingOrder="1"/>
    </xf>
    <xf numFmtId="0" fontId="21" fillId="4" borderId="0" xfId="0" applyFont="1" applyFill="1" applyAlignment="1">
      <alignment horizontal="center" wrapText="1" readingOrder="1"/>
    </xf>
    <xf numFmtId="0" fontId="21" fillId="4" borderId="23" xfId="0" applyFont="1" applyFill="1" applyBorder="1" applyAlignment="1">
      <alignment horizontal="center" wrapText="1" readingOrder="1"/>
    </xf>
    <xf numFmtId="0" fontId="21" fillId="6" borderId="20" xfId="0" applyFont="1" applyFill="1" applyBorder="1" applyAlignment="1">
      <alignment horizontal="center" wrapText="1"/>
    </xf>
    <xf numFmtId="0" fontId="21" fillId="6" borderId="21" xfId="0" applyFont="1" applyFill="1" applyBorder="1" applyAlignment="1">
      <alignment horizontal="center" wrapText="1"/>
    </xf>
    <xf numFmtId="0" fontId="21" fillId="6" borderId="39" xfId="0" applyFont="1" applyFill="1" applyBorder="1" applyAlignment="1">
      <alignment horizontal="center" wrapText="1"/>
    </xf>
    <xf numFmtId="0" fontId="20" fillId="4" borderId="17" xfId="0" applyFont="1" applyFill="1" applyBorder="1" applyAlignment="1">
      <alignment horizontal="center" vertical="center" wrapText="1" readingOrder="1"/>
    </xf>
    <xf numFmtId="0" fontId="20" fillId="4" borderId="18" xfId="0" applyFont="1" applyFill="1" applyBorder="1" applyAlignment="1">
      <alignment horizontal="center" vertical="center" wrapText="1" readingOrder="1"/>
    </xf>
    <xf numFmtId="0" fontId="20" fillId="4" borderId="23" xfId="0" applyFont="1" applyFill="1" applyBorder="1" applyAlignment="1">
      <alignment horizontal="center" vertical="center" wrapText="1" readingOrder="1"/>
    </xf>
    <xf numFmtId="0" fontId="20" fillId="4" borderId="2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wrapText="1" readingOrder="1"/>
    </xf>
    <xf numFmtId="0" fontId="14" fillId="9" borderId="29" xfId="6" applyFont="1" applyBorder="1" applyAlignment="1">
      <alignment horizontal="left" vertical="center" wrapText="1"/>
    </xf>
    <xf numFmtId="0" fontId="20" fillId="6" borderId="15" xfId="0" applyFont="1" applyFill="1" applyBorder="1" applyAlignment="1">
      <alignment horizontal="center" vertical="center" wrapText="1" readingOrder="1"/>
    </xf>
    <xf numFmtId="0" fontId="20" fillId="6" borderId="16" xfId="0" applyFont="1" applyFill="1" applyBorder="1" applyAlignment="1">
      <alignment horizontal="center" vertical="center" wrapText="1" readingOrder="1"/>
    </xf>
    <xf numFmtId="0" fontId="20" fillId="6" borderId="13" xfId="0" applyFont="1" applyFill="1" applyBorder="1" applyAlignment="1">
      <alignment horizontal="center" vertical="center" wrapText="1" readingOrder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4" fontId="17" fillId="3" borderId="11" xfId="1" applyFont="1" applyFill="1" applyBorder="1" applyAlignment="1">
      <alignment horizontal="center" vertical="center" wrapText="1"/>
    </xf>
    <xf numFmtId="44" fontId="17" fillId="3" borderId="9" xfId="1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 readingOrder="1"/>
    </xf>
    <xf numFmtId="0" fontId="21" fillId="4" borderId="22" xfId="0" applyFont="1" applyFill="1" applyBorder="1" applyAlignment="1">
      <alignment horizontal="center" vertical="center" wrapText="1" readingOrder="1"/>
    </xf>
    <xf numFmtId="0" fontId="21" fillId="4" borderId="0" xfId="0" applyFont="1" applyFill="1" applyAlignment="1">
      <alignment horizontal="center" vertical="center" wrapText="1" readingOrder="1"/>
    </xf>
    <xf numFmtId="0" fontId="21" fillId="4" borderId="23" xfId="0" applyFont="1" applyFill="1" applyBorder="1" applyAlignment="1">
      <alignment horizontal="center" vertical="center" wrapText="1" readingOrder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4" fontId="17" fillId="3" borderId="8" xfId="1" applyFont="1" applyFill="1" applyBorder="1" applyAlignment="1">
      <alignment horizontal="center" vertical="center" wrapText="1"/>
    </xf>
    <xf numFmtId="44" fontId="17" fillId="3" borderId="10" xfId="1" applyFont="1" applyFill="1" applyBorder="1" applyAlignment="1">
      <alignment horizontal="center" vertical="center" wrapText="1"/>
    </xf>
  </cellXfs>
  <cellStyles count="9">
    <cellStyle name="20% - Accent1" xfId="7" builtinId="30"/>
    <cellStyle name="20% - Accent2" xfId="8" builtinId="34"/>
    <cellStyle name="20% - Accent6" xfId="5" builtinId="50"/>
    <cellStyle name="Currency" xfId="1" builtinId="4"/>
    <cellStyle name="Heading 1" xfId="3" builtinId="16"/>
    <cellStyle name="Hyperlink" xfId="2" builtinId="8"/>
    <cellStyle name="Normal" xfId="0" builtinId="0"/>
    <cellStyle name="Note" xfId="6" builtinId="10"/>
    <cellStyle name="Phone" xfId="4" xr:uid="{1EE94D15-9285-4B19-A7EC-69EB437DD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atacage.com/steering-wheel-spacer-25" TargetMode="External"/><Relationship Id="rId13" Type="http://schemas.openxmlformats.org/officeDocument/2006/relationships/hyperlink" Target="https://www.mazdamotorsports.com/wp-content/uploads/2023/11/NC-battery-disconnect-instructions.pdf" TargetMode="External"/><Relationship Id="rId18" Type="http://schemas.openxmlformats.org/officeDocument/2006/relationships/hyperlink" Target="https://www.mazdamotorsports.com/2020/07/23/spec-mx-5-cooling-system-checklist/" TargetMode="External"/><Relationship Id="rId26" Type="http://schemas.openxmlformats.org/officeDocument/2006/relationships/hyperlink" Target="https://www.mazdamotorsports.com/2022/06/23/16826/" TargetMode="External"/><Relationship Id="rId3" Type="http://schemas.openxmlformats.org/officeDocument/2006/relationships/hyperlink" Target="https://maxpapisinc.com/wp-content/uploads/2021/07/MPI-MXP-07-07-WXL-DIMENSION-DEATIL.jpg" TargetMode="External"/><Relationship Id="rId21" Type="http://schemas.openxmlformats.org/officeDocument/2006/relationships/hyperlink" Target="https://www.mazdamotorsports.com/2019/08/11/parts-spotlight-spec-mx-5-mahle-pistons/" TargetMode="External"/><Relationship Id="rId7" Type="http://schemas.openxmlformats.org/officeDocument/2006/relationships/hyperlink" Target="https://miatacage.com/steering-shaft-adaptor" TargetMode="External"/><Relationship Id="rId12" Type="http://schemas.openxmlformats.org/officeDocument/2006/relationships/hyperlink" Target="https://miatacage.com/hard-top-mounts-spec-mx-5" TargetMode="External"/><Relationship Id="rId17" Type="http://schemas.openxmlformats.org/officeDocument/2006/relationships/hyperlink" Target="https://www.mazdamotorsports.com/wp-content/uploads/2023/06/SMX-rear-shock-spacer.pdf" TargetMode="External"/><Relationship Id="rId25" Type="http://schemas.openxmlformats.org/officeDocument/2006/relationships/hyperlink" Target="https://www.mazdamotorsports.com/2021/12/06/parts-spotlight-acl-race-bearings/" TargetMode="External"/><Relationship Id="rId2" Type="http://schemas.openxmlformats.org/officeDocument/2006/relationships/hyperlink" Target="https://maxpapisinc.com/wp-content/uploads/2021/07/MPI-MXP-07-07-WXL-DIMENSION-DEATIL.jpg" TargetMode="External"/><Relationship Id="rId16" Type="http://schemas.openxmlformats.org/officeDocument/2006/relationships/hyperlink" Target="https://www.mazdamotorsports.com/2019/04/24/parts-spotlight-nc-offset-bushings/" TargetMode="External"/><Relationship Id="rId20" Type="http://schemas.openxmlformats.org/officeDocument/2006/relationships/hyperlink" Target="https://www.mazdamotorsports.com/2019/08/11/parts-spotlight-spec-mx-5-exhaust/" TargetMode="External"/><Relationship Id="rId29" Type="http://schemas.openxmlformats.org/officeDocument/2006/relationships/hyperlink" Target="https://www.mazdamotorsports.com/2019/07/29/parts-spotlight-mazda-motorsports-steering-wheel-by-mpi/" TargetMode="External"/><Relationship Id="rId1" Type="http://schemas.openxmlformats.org/officeDocument/2006/relationships/hyperlink" Target="https://www.mazdamotorsports.com/2019/05/20/parts-spotlight-mazda-motorsports-steering-wheel-by-mpi/" TargetMode="External"/><Relationship Id="rId6" Type="http://schemas.openxmlformats.org/officeDocument/2006/relationships/hyperlink" Target="https://miatacage.com/quick-disconnect" TargetMode="External"/><Relationship Id="rId11" Type="http://schemas.openxmlformats.org/officeDocument/2006/relationships/hyperlink" Target="https://miatacage.com/window-clips" TargetMode="External"/><Relationship Id="rId24" Type="http://schemas.openxmlformats.org/officeDocument/2006/relationships/hyperlink" Target="https://www.mazdamotorsports.com/2019/08/11/parts-spotlight-spec-mx-5-roush-cylinder-head/" TargetMode="External"/><Relationship Id="rId5" Type="http://schemas.openxmlformats.org/officeDocument/2006/relationships/hyperlink" Target="https://maxpapisinc.com/product/mpi-br-un/" TargetMode="External"/><Relationship Id="rId15" Type="http://schemas.openxmlformats.org/officeDocument/2006/relationships/hyperlink" Target="https://www.mazdamotorsports.com/wp-content/uploads/2019/08/2021-1-5-SPEC-MX-5-REAR-DAMPER-USER-MANUAL-REV3.pdf" TargetMode="External"/><Relationship Id="rId23" Type="http://schemas.openxmlformats.org/officeDocument/2006/relationships/hyperlink" Target="https://www.mazdamotorsports.com/2019/08/11/parts-spotlight-spec-mx-5-pagid-racing-brakes/" TargetMode="External"/><Relationship Id="rId28" Type="http://schemas.openxmlformats.org/officeDocument/2006/relationships/hyperlink" Target="https://www.mazdamotorsports.com/wp-content/uploads/2020/07/Rays-Wheel-GM-scaled.jpg" TargetMode="External"/><Relationship Id="rId10" Type="http://schemas.openxmlformats.org/officeDocument/2006/relationships/hyperlink" Target="https://miatacage.com/tow-hook-nc-2006-2015" TargetMode="External"/><Relationship Id="rId19" Type="http://schemas.openxmlformats.org/officeDocument/2006/relationships/hyperlink" Target="https://www.mazdamotorsports.com/2019/08/11/parts-spotlight-spec-mx-5-fuel-rail/" TargetMode="External"/><Relationship Id="rId4" Type="http://schemas.openxmlformats.org/officeDocument/2006/relationships/hyperlink" Target="https://maxpapisinc.com/product/mpi-mxp-b-mzd-nc/" TargetMode="External"/><Relationship Id="rId9" Type="http://schemas.openxmlformats.org/officeDocument/2006/relationships/hyperlink" Target="https://miatacage.com/rearview-mirror-extension-mounts" TargetMode="External"/><Relationship Id="rId14" Type="http://schemas.openxmlformats.org/officeDocument/2006/relationships/hyperlink" Target="https://www.mazdamotorsports.com/wp-content/uploads/2019/08/SPEC-MX-5-FRONT-DAMPER-USER-MANUAL.pdf" TargetMode="External"/><Relationship Id="rId22" Type="http://schemas.openxmlformats.org/officeDocument/2006/relationships/hyperlink" Target="https://www.mazdamotorsports.com/2019/08/11/parts-spotlight-spec-mx-5-cr-radiator-oil-cooler-assembly/" TargetMode="External"/><Relationship Id="rId27" Type="http://schemas.openxmlformats.org/officeDocument/2006/relationships/hyperlink" Target="https://www.mazdamotorsports.com/wp-content/uploads/2023/06/SMX-Comp-Rear-Hub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4F7C-464C-487C-8384-BC2889F50A34}">
  <dimension ref="A1:AF238"/>
  <sheetViews>
    <sheetView tabSelected="1" topLeftCell="A47" zoomScaleNormal="100" zoomScaleSheetLayoutView="100" workbookViewId="0">
      <selection activeCell="G162" sqref="G162"/>
    </sheetView>
  </sheetViews>
  <sheetFormatPr defaultRowHeight="15" x14ac:dyDescent="0.25"/>
  <cols>
    <col min="1" max="1" width="55.28515625" style="6" bestFit="1" customWidth="1"/>
    <col min="2" max="2" width="21.28515625" style="7" bestFit="1" customWidth="1"/>
    <col min="3" max="3" width="18.5703125" style="59" bestFit="1" customWidth="1"/>
    <col min="4" max="4" width="38.5703125" style="59" bestFit="1" customWidth="1"/>
    <col min="5" max="5" width="20.85546875" style="82" bestFit="1" customWidth="1"/>
    <col min="6" max="6" width="22.28515625" style="11" bestFit="1" customWidth="1"/>
    <col min="7" max="7" width="167.85546875" bestFit="1" customWidth="1"/>
  </cols>
  <sheetData>
    <row r="1" spans="1:24" x14ac:dyDescent="0.25">
      <c r="A1" s="281" t="s">
        <v>0</v>
      </c>
      <c r="B1" s="282"/>
      <c r="C1" s="282"/>
      <c r="D1" s="282"/>
      <c r="E1" s="282"/>
      <c r="F1" s="282"/>
      <c r="G1" s="28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281"/>
      <c r="B2" s="282"/>
      <c r="C2" s="282"/>
      <c r="D2" s="282"/>
      <c r="E2" s="282"/>
      <c r="F2" s="282"/>
      <c r="G2" s="28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25">
      <c r="A3" s="281"/>
      <c r="B3" s="282"/>
      <c r="C3" s="282"/>
      <c r="D3" s="282"/>
      <c r="E3" s="282"/>
      <c r="F3" s="282"/>
      <c r="G3" s="28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5">
      <c r="A4" s="291" t="s">
        <v>1</v>
      </c>
      <c r="B4" s="293" t="s">
        <v>2</v>
      </c>
      <c r="C4" s="289" t="s">
        <v>3</v>
      </c>
      <c r="D4" s="293" t="s">
        <v>4</v>
      </c>
      <c r="E4" s="294" t="s">
        <v>5</v>
      </c>
      <c r="F4" s="283" t="s">
        <v>6</v>
      </c>
      <c r="G4" s="283" t="s">
        <v>600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.75" thickBot="1" x14ac:dyDescent="0.3">
      <c r="A5" s="292"/>
      <c r="B5" s="289"/>
      <c r="C5" s="290"/>
      <c r="D5" s="289"/>
      <c r="E5" s="295"/>
      <c r="F5" s="284"/>
      <c r="G5" s="28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21" thickBot="1" x14ac:dyDescent="0.3">
      <c r="A6" s="272" t="s">
        <v>7</v>
      </c>
      <c r="B6" s="273"/>
      <c r="C6" s="273"/>
      <c r="D6" s="273"/>
      <c r="E6" s="273"/>
      <c r="F6" s="273"/>
      <c r="G6" s="285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5">
      <c r="A7" s="90" t="s">
        <v>8</v>
      </c>
      <c r="B7" s="91" t="s">
        <v>9</v>
      </c>
      <c r="C7" s="92">
        <v>4</v>
      </c>
      <c r="D7" s="217"/>
      <c r="E7" s="93">
        <f>VLOOKUP(TRIM(SUBSTITUTE(B7,"-","")),'racer price data on 10-23-23'!A:B,2,FALSE)</f>
        <v>26</v>
      </c>
      <c r="F7" s="94">
        <f>SUM(D7*E7)</f>
        <v>0</v>
      </c>
      <c r="G7" s="32" t="s">
        <v>10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5">
      <c r="A8" s="95" t="s">
        <v>11</v>
      </c>
      <c r="B8" s="96" t="s">
        <v>12</v>
      </c>
      <c r="C8" s="97">
        <v>2</v>
      </c>
      <c r="D8" s="97"/>
      <c r="E8" s="98">
        <f>VLOOKUP(TRIM(SUBSTITUTE(B8,"-","")),'racer price data on 10-23-23'!A:B,2,FALSE)</f>
        <v>570</v>
      </c>
      <c r="F8" s="46">
        <f>SUM(D8*E8)</f>
        <v>0</v>
      </c>
      <c r="G8" s="226" t="s">
        <v>597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5">
      <c r="A9" s="99" t="s">
        <v>13</v>
      </c>
      <c r="B9" s="96" t="s">
        <v>14</v>
      </c>
      <c r="C9" s="97">
        <v>2</v>
      </c>
      <c r="D9" s="97"/>
      <c r="E9" s="98">
        <f>VLOOKUP(TRIM(SUBSTITUTE(B9,"-","")),'racer price data on 10-23-23'!A:B,2,FALSE)</f>
        <v>570</v>
      </c>
      <c r="F9" s="46">
        <f t="shared" ref="F9:F95" si="0">SUM(D9*E9)</f>
        <v>0</v>
      </c>
      <c r="G9" s="226" t="s">
        <v>598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5">
      <c r="A10" s="99" t="s">
        <v>15</v>
      </c>
      <c r="B10" s="96" t="s">
        <v>16</v>
      </c>
      <c r="C10" s="97">
        <v>1</v>
      </c>
      <c r="D10" s="97"/>
      <c r="E10" s="98">
        <f>VLOOKUP(TRIM(SUBSTITUTE(B10,"-","")),'racer price data on 10-23-23'!A:B,2,FALSE)</f>
        <v>444</v>
      </c>
      <c r="F10" s="46">
        <f t="shared" si="0"/>
        <v>0</v>
      </c>
      <c r="G10" s="33" t="s">
        <v>17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A11" s="99" t="s">
        <v>18</v>
      </c>
      <c r="B11" s="96" t="s">
        <v>19</v>
      </c>
      <c r="C11" s="97">
        <v>1</v>
      </c>
      <c r="D11" s="97"/>
      <c r="E11" s="98">
        <f>VLOOKUP(TRIM(SUBSTITUTE(B11,"-","")),'racer price data on 10-23-23'!A:B,2,FALSE)</f>
        <v>403</v>
      </c>
      <c r="F11" s="46">
        <f t="shared" si="0"/>
        <v>0</v>
      </c>
      <c r="G11" s="33" t="s">
        <v>570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A12" s="99" t="s">
        <v>20</v>
      </c>
      <c r="B12" s="96" t="s">
        <v>21</v>
      </c>
      <c r="C12" s="97">
        <v>1</v>
      </c>
      <c r="D12" s="97"/>
      <c r="E12" s="98">
        <f>VLOOKUP(TRIM(SUBSTITUTE(B12,"-","")),'racer price data on 10-23-23'!A:B,2,FALSE)</f>
        <v>75</v>
      </c>
      <c r="F12" s="46">
        <f t="shared" si="0"/>
        <v>0</v>
      </c>
      <c r="G12" s="226" t="s">
        <v>22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A13" s="99" t="s">
        <v>23</v>
      </c>
      <c r="B13" s="96" t="s">
        <v>24</v>
      </c>
      <c r="C13" s="97">
        <v>2</v>
      </c>
      <c r="D13" s="97"/>
      <c r="E13" s="98">
        <f>VLOOKUP(TRIM(SUBSTITUTE(B13,"-","")),'racer price data on 10-23-23'!A:B,2,FALSE)</f>
        <v>59</v>
      </c>
      <c r="F13" s="46">
        <f t="shared" si="0"/>
        <v>0</v>
      </c>
      <c r="G13" s="33" t="s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A14" s="99" t="s">
        <v>26</v>
      </c>
      <c r="B14" s="96" t="s">
        <v>27</v>
      </c>
      <c r="C14" s="97">
        <v>2</v>
      </c>
      <c r="D14" s="97"/>
      <c r="E14" s="98">
        <f>VLOOKUP(TRIM(SUBSTITUTE(B14,"-","")),'racer price data on 10-23-23'!A:B,2,FALSE)</f>
        <v>58.95</v>
      </c>
      <c r="F14" s="46">
        <f t="shared" si="0"/>
        <v>0</v>
      </c>
      <c r="G14" s="33" t="s">
        <v>28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A15" s="99" t="s">
        <v>29</v>
      </c>
      <c r="B15" s="96" t="s">
        <v>30</v>
      </c>
      <c r="C15" s="97">
        <v>4</v>
      </c>
      <c r="D15" s="97"/>
      <c r="E15" s="98">
        <f>VLOOKUP(TRIM(SUBSTITUTE(B15,"-","")),'racer price data on 10-23-23'!A:B,2,FALSE)</f>
        <v>43</v>
      </c>
      <c r="F15" s="46">
        <f t="shared" si="0"/>
        <v>0</v>
      </c>
      <c r="G15" s="33" t="s">
        <v>31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A16" s="99" t="s">
        <v>32</v>
      </c>
      <c r="B16" s="96" t="s">
        <v>33</v>
      </c>
      <c r="C16" s="97">
        <v>1</v>
      </c>
      <c r="D16" s="97"/>
      <c r="E16" s="98">
        <f>VLOOKUP(TRIM(SUBSTITUTE(B16,"-","")),'racer price data on 10-23-23'!A:B,2,FALSE)</f>
        <v>347</v>
      </c>
      <c r="F16" s="46">
        <f>SUM(D16*E16)</f>
        <v>0</v>
      </c>
      <c r="G16" s="33" t="s">
        <v>34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100" t="s">
        <v>35</v>
      </c>
      <c r="B17" s="1" t="s">
        <v>36</v>
      </c>
      <c r="C17" s="2">
        <v>1</v>
      </c>
      <c r="D17" s="51"/>
      <c r="E17" s="225" t="s">
        <v>590</v>
      </c>
      <c r="F17" s="46"/>
      <c r="G17" s="33" t="s">
        <v>37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01" t="s">
        <v>38</v>
      </c>
      <c r="B18" s="102" t="s">
        <v>39</v>
      </c>
      <c r="C18" s="103">
        <v>1</v>
      </c>
      <c r="D18" s="121"/>
      <c r="E18" s="104">
        <f>VLOOKUP(TRIM(SUBSTITUTE(B18,"-","")),'racer price data on 10-23-23'!A:B,2,FALSE)</f>
        <v>101</v>
      </c>
      <c r="F18" s="105">
        <f t="shared" ref="F18" si="1">SUM(D18*E18)</f>
        <v>0</v>
      </c>
      <c r="G18" s="226" t="s">
        <v>40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.75" thickBot="1" x14ac:dyDescent="0.3">
      <c r="A19" s="106" t="s">
        <v>41</v>
      </c>
      <c r="B19" s="107" t="s">
        <v>42</v>
      </c>
      <c r="C19" s="108">
        <v>4</v>
      </c>
      <c r="D19" s="108"/>
      <c r="E19" s="109">
        <f>VLOOKUP(TRIM(SUBSTITUTE(B19,"-","")),'racer price data on 10-23-23'!A:B,2,FALSE)</f>
        <v>55</v>
      </c>
      <c r="F19" s="109">
        <f>SUM(D19*E19)</f>
        <v>0</v>
      </c>
      <c r="G19" s="34" t="s">
        <v>43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21" thickBot="1" x14ac:dyDescent="0.3">
      <c r="A20" s="286" t="s">
        <v>44</v>
      </c>
      <c r="B20" s="287"/>
      <c r="C20" s="287"/>
      <c r="D20" s="287"/>
      <c r="E20" s="287"/>
      <c r="F20" s="287"/>
      <c r="G20" s="28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0" t="s">
        <v>45</v>
      </c>
      <c r="B21" s="111" t="s">
        <v>46</v>
      </c>
      <c r="C21" s="112">
        <v>1</v>
      </c>
      <c r="D21" s="112"/>
      <c r="E21" s="113">
        <f>VLOOKUP(TRIM(SUBSTITUTE(B21,"-","")),'racer price data on 10-23-23'!A:B,2,FALSE)</f>
        <v>780</v>
      </c>
      <c r="F21" s="113">
        <f>SUM(D21*E21)</f>
        <v>0</v>
      </c>
      <c r="G21" s="251" t="s">
        <v>47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99" t="s">
        <v>48</v>
      </c>
      <c r="B22" s="96" t="s">
        <v>49</v>
      </c>
      <c r="C22" s="97">
        <v>1</v>
      </c>
      <c r="D22" s="97"/>
      <c r="E22" s="98">
        <f>VLOOKUP(TRIM(SUBSTITUTE(B22,"-","")),'racer price data on 10-23-23'!A:B,2,FALSE)</f>
        <v>466</v>
      </c>
      <c r="F22" s="114">
        <f>SUM(D22*E22)</f>
        <v>0</v>
      </c>
      <c r="G22" s="25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95" t="s">
        <v>607</v>
      </c>
      <c r="B23" s="96" t="s">
        <v>613</v>
      </c>
      <c r="C23" s="97">
        <v>1</v>
      </c>
      <c r="D23" s="97"/>
      <c r="E23" s="98">
        <v>311</v>
      </c>
      <c r="F23" s="115">
        <f>SUM(D23*E23)</f>
        <v>0</v>
      </c>
      <c r="G23" s="45" t="s">
        <v>608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232" t="s">
        <v>606</v>
      </c>
      <c r="B24" s="233" t="s">
        <v>605</v>
      </c>
      <c r="C24" s="234">
        <v>1</v>
      </c>
      <c r="D24" s="234"/>
      <c r="E24" s="235">
        <v>320</v>
      </c>
      <c r="F24" s="236"/>
      <c r="G24" s="237" t="s">
        <v>614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9" t="s">
        <v>609</v>
      </c>
      <c r="B25" s="1" t="s">
        <v>338</v>
      </c>
      <c r="C25" s="2">
        <v>1</v>
      </c>
      <c r="D25" s="2"/>
      <c r="E25" s="42">
        <f>VLOOKUP(TRIM(SUBSTITUTE(B25,"-","")),'racer price data on 10-23-23'!A:B,2,FALSE)</f>
        <v>316</v>
      </c>
      <c r="F25" s="42">
        <f t="shared" ref="F25" si="2">SUM(D25*E25)</f>
        <v>0</v>
      </c>
      <c r="G25" s="238" t="s">
        <v>610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95" t="s">
        <v>50</v>
      </c>
      <c r="B26" s="116" t="s">
        <v>51</v>
      </c>
      <c r="C26" s="117">
        <v>1</v>
      </c>
      <c r="D26" s="97"/>
      <c r="E26" s="98">
        <f>VLOOKUP(TRIM(SUBSTITUTE(B26,"-","")),'racer price data on 10-23-23'!A:B,2,FALSE)</f>
        <v>32</v>
      </c>
      <c r="F26" s="118">
        <f>SUM(D26*E26)</f>
        <v>0</v>
      </c>
      <c r="G26" s="60" t="s">
        <v>52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9" t="s">
        <v>53</v>
      </c>
      <c r="B27" s="120" t="s">
        <v>54</v>
      </c>
      <c r="C27" s="121">
        <v>1</v>
      </c>
      <c r="D27" s="103"/>
      <c r="E27" s="122" t="str">
        <f>IFERROR(VLOOKUP(TRIM(SUBSTITUTE(B27,"-","")),'racer price data on 10-23-23'!A:B,2,FALSE),"")</f>
        <v/>
      </c>
      <c r="F27" s="123"/>
      <c r="G27" s="44" t="s">
        <v>55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9" t="s">
        <v>56</v>
      </c>
      <c r="B28" s="102" t="s">
        <v>57</v>
      </c>
      <c r="C28" s="103">
        <v>1</v>
      </c>
      <c r="D28" s="103"/>
      <c r="E28" s="122">
        <f>VLOOKUP(TRIM(SUBSTITUTE(B28,"-","")),'racer price data on 10-23-23'!A:B,2,FALSE)</f>
        <v>75</v>
      </c>
      <c r="F28" s="123">
        <f>SUM(D28*E28)</f>
        <v>0</v>
      </c>
      <c r="G28" s="44" t="s">
        <v>58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.75" thickBot="1" x14ac:dyDescent="0.3">
      <c r="A29" s="124" t="s">
        <v>59</v>
      </c>
      <c r="B29" s="107" t="s">
        <v>60</v>
      </c>
      <c r="C29" s="108">
        <v>1</v>
      </c>
      <c r="D29" s="108"/>
      <c r="E29" s="125">
        <f>VLOOKUP(TRIM(SUBSTITUTE(B29,"-","")),'racer price data on 10-23-23'!A:B,2,FALSE)</f>
        <v>75</v>
      </c>
      <c r="F29" s="125">
        <f>SUM(D29*E29)</f>
        <v>0</v>
      </c>
      <c r="G29" s="40" t="s">
        <v>61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21" thickBot="1" x14ac:dyDescent="0.35">
      <c r="A30" s="266" t="s">
        <v>62</v>
      </c>
      <c r="B30" s="267"/>
      <c r="C30" s="267"/>
      <c r="D30" s="267"/>
      <c r="E30" s="267"/>
      <c r="F30" s="267"/>
      <c r="G30" s="268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26" t="s">
        <v>577</v>
      </c>
      <c r="B31" s="91" t="s">
        <v>63</v>
      </c>
      <c r="C31" s="92">
        <v>1</v>
      </c>
      <c r="D31" s="92"/>
      <c r="E31" s="127">
        <f>VLOOKUP(TRIM(SUBSTITUTE(B31,"-","")),'racer price data on 10-23-23'!A:B,2,FALSE)</f>
        <v>8585</v>
      </c>
      <c r="F31" s="127">
        <f>SUM(D31*E31)</f>
        <v>0</v>
      </c>
      <c r="G31" s="68" t="s">
        <v>64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28" t="s">
        <v>65</v>
      </c>
      <c r="B32" s="87" t="s">
        <v>66</v>
      </c>
      <c r="C32" s="88">
        <v>1</v>
      </c>
      <c r="D32" s="88"/>
      <c r="E32" s="89">
        <f>VLOOKUP(TRIM(SUBSTITUTE(B32,"-","")),'racer price data on 10-23-23'!A:B,2,FALSE)</f>
        <v>593.01</v>
      </c>
      <c r="F32" s="89">
        <f>SUM(D32*E32)</f>
        <v>0</v>
      </c>
      <c r="G32" s="6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5">
      <c r="A33" s="128" t="s">
        <v>67</v>
      </c>
      <c r="B33" s="87" t="s">
        <v>68</v>
      </c>
      <c r="C33" s="88">
        <v>4</v>
      </c>
      <c r="D33" s="88"/>
      <c r="E33" s="89">
        <f>VLOOKUP(TRIM(SUBSTITUTE(B33,"-","")),'racer price data on 10-23-23'!A:B,2,FALSE)</f>
        <v>122.17</v>
      </c>
      <c r="F33" s="89">
        <f>SUM(D33*E33)</f>
        <v>0</v>
      </c>
      <c r="G33" s="6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128" t="s">
        <v>69</v>
      </c>
      <c r="B34" s="129" t="s">
        <v>70</v>
      </c>
      <c r="C34" s="88">
        <v>1</v>
      </c>
      <c r="D34" s="88"/>
      <c r="E34" s="89">
        <f>VLOOKUP(TRIM(SUBSTITUTE(B34,"-","")),'racer price data on 10-23-23'!A:B,2,FALSE)</f>
        <v>47.98</v>
      </c>
      <c r="F34" s="89">
        <f t="shared" ref="F34:F35" si="3">SUM(D34*E34)</f>
        <v>0</v>
      </c>
      <c r="G34" s="6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5">
      <c r="A35" s="128" t="s">
        <v>71</v>
      </c>
      <c r="B35" s="129" t="s">
        <v>72</v>
      </c>
      <c r="C35" s="88">
        <v>1</v>
      </c>
      <c r="D35" s="88"/>
      <c r="E35" s="89">
        <f>VLOOKUP(TRIM(SUBSTITUTE(B35,"-","")),'racer price data on 10-23-23'!A:B,2,FALSE)</f>
        <v>42.14</v>
      </c>
      <c r="F35" s="89">
        <f t="shared" si="3"/>
        <v>0</v>
      </c>
      <c r="G35" s="6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99" t="s">
        <v>73</v>
      </c>
      <c r="B36" s="96" t="s">
        <v>74</v>
      </c>
      <c r="C36" s="97">
        <v>1</v>
      </c>
      <c r="D36" s="97"/>
      <c r="E36" s="130">
        <f>VLOOKUP(TRIM(SUBSTITUTE(B36,"-","")),'racer price data on 10-23-23'!A:B,2,FALSE)</f>
        <v>557</v>
      </c>
      <c r="F36" s="130">
        <f t="shared" si="0"/>
        <v>0</v>
      </c>
      <c r="G36" s="227" t="s">
        <v>75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5">
      <c r="A37" s="99" t="s">
        <v>76</v>
      </c>
      <c r="B37" s="96" t="s">
        <v>77</v>
      </c>
      <c r="C37" s="97">
        <v>1</v>
      </c>
      <c r="D37" s="97"/>
      <c r="E37" s="130">
        <f>VLOOKUP(TRIM(SUBSTITUTE(B37,"-","")),'racer price data on 10-23-23'!A:B,2,FALSE)</f>
        <v>725</v>
      </c>
      <c r="F37" s="130">
        <f t="shared" si="0"/>
        <v>0</v>
      </c>
      <c r="G37" s="227" t="s">
        <v>75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5">
      <c r="A38" s="131" t="s">
        <v>78</v>
      </c>
      <c r="B38" s="102" t="s">
        <v>79</v>
      </c>
      <c r="C38" s="103">
        <v>1</v>
      </c>
      <c r="D38" s="103"/>
      <c r="E38" s="132">
        <f>VLOOKUP(TRIM(SUBSTITUTE(B38,"-","")),'racer price data on 10-23-23'!A:B,2,FALSE)</f>
        <v>61</v>
      </c>
      <c r="F38" s="132">
        <f t="shared" si="0"/>
        <v>0</v>
      </c>
      <c r="G38" s="69" t="s">
        <v>80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5">
      <c r="A39" s="99" t="s">
        <v>81</v>
      </c>
      <c r="B39" s="96" t="s">
        <v>82</v>
      </c>
      <c r="C39" s="97">
        <v>1</v>
      </c>
      <c r="D39" s="97"/>
      <c r="E39" s="130">
        <f>VLOOKUP(TRIM(SUBSTITUTE(B39,"-","")),'racer price data on 10-23-23'!A:B,2,FALSE)</f>
        <v>336</v>
      </c>
      <c r="F39" s="130">
        <f t="shared" si="0"/>
        <v>0</v>
      </c>
      <c r="G39" s="69" t="s">
        <v>83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25">
      <c r="A40" s="200" t="s">
        <v>84</v>
      </c>
      <c r="B40" s="201" t="s">
        <v>85</v>
      </c>
      <c r="C40" s="202">
        <v>1</v>
      </c>
      <c r="D40" s="202"/>
      <c r="E40" s="203">
        <f>VLOOKUP(TRIM(SUBSTITUTE(B40,"-","")),'racer price data on 10-23-23'!A:B,2,FALSE)</f>
        <v>350</v>
      </c>
      <c r="F40" s="203">
        <f t="shared" ref="F40" si="4">SUM(D40*E40)</f>
        <v>0</v>
      </c>
      <c r="G40" s="204" t="s">
        <v>86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5">
      <c r="A41" s="200" t="s">
        <v>87</v>
      </c>
      <c r="B41" s="201" t="s">
        <v>88</v>
      </c>
      <c r="C41" s="202">
        <v>1</v>
      </c>
      <c r="D41" s="202"/>
      <c r="E41" s="203">
        <v>350</v>
      </c>
      <c r="F41" s="203">
        <f t="shared" si="0"/>
        <v>0</v>
      </c>
      <c r="G41" s="204" t="s">
        <v>89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5">
      <c r="A42" s="99" t="s">
        <v>90</v>
      </c>
      <c r="B42" s="116" t="s">
        <v>91</v>
      </c>
      <c r="C42" s="117">
        <v>4</v>
      </c>
      <c r="D42" s="117"/>
      <c r="E42" s="130">
        <f>VLOOKUP(TRIM(SUBSTITUTE(B42,"-","")),'racer price data on 10-23-23'!A:B,2,FALSE)</f>
        <v>6.99</v>
      </c>
      <c r="F42" s="130">
        <f t="shared" si="0"/>
        <v>0</v>
      </c>
      <c r="G42" s="69" t="s">
        <v>92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x14ac:dyDescent="0.25">
      <c r="A43" s="133" t="s">
        <v>93</v>
      </c>
      <c r="B43" s="134" t="s">
        <v>94</v>
      </c>
      <c r="C43" s="135">
        <v>1</v>
      </c>
      <c r="D43" s="135"/>
      <c r="E43" s="89">
        <f>VLOOKUP(TRIM(SUBSTITUTE(B43,"-","")),'racer price data on 10-23-23'!A:B,2,FALSE)</f>
        <v>190.66</v>
      </c>
      <c r="F43" s="89">
        <f t="shared" si="0"/>
        <v>0</v>
      </c>
      <c r="G43" s="69" t="s">
        <v>95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x14ac:dyDescent="0.25">
      <c r="A44" s="101" t="s">
        <v>96</v>
      </c>
      <c r="B44" s="102" t="s">
        <v>97</v>
      </c>
      <c r="C44" s="103">
        <v>1</v>
      </c>
      <c r="D44" s="103"/>
      <c r="E44" s="132">
        <f>VLOOKUP(TRIM(SUBSTITUTE(B44,"-","")),'racer price data on 10-23-23'!A:B,2,FALSE)</f>
        <v>344</v>
      </c>
      <c r="F44" s="132">
        <f t="shared" si="0"/>
        <v>0</v>
      </c>
      <c r="G44" s="227" t="s">
        <v>436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x14ac:dyDescent="0.25">
      <c r="A45" s="101" t="s">
        <v>98</v>
      </c>
      <c r="B45" s="136" t="s">
        <v>99</v>
      </c>
      <c r="C45" s="121">
        <v>1</v>
      </c>
      <c r="D45" s="103"/>
      <c r="E45" s="132">
        <f>VLOOKUP(TRIM(SUBSTITUTE(B45,"-","")),'racer price data on 10-23-23'!A:B,2,FALSE)</f>
        <v>215</v>
      </c>
      <c r="F45" s="132">
        <f>SUM(D45*E45)</f>
        <v>0</v>
      </c>
      <c r="G45" s="69" t="s">
        <v>100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x14ac:dyDescent="0.25">
      <c r="A46" s="101" t="s">
        <v>101</v>
      </c>
      <c r="B46" s="137" t="s">
        <v>102</v>
      </c>
      <c r="C46" s="138">
        <v>1</v>
      </c>
      <c r="D46" s="103"/>
      <c r="E46" s="132">
        <f>VLOOKUP(TRIM(SUBSTITUTE(B46,"-","")),'racer price data on 10-23-23'!A:B,2,FALSE)</f>
        <v>56</v>
      </c>
      <c r="F46" s="132">
        <f>SUM(D46*E46)</f>
        <v>0</v>
      </c>
      <c r="G46" s="69" t="s">
        <v>103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x14ac:dyDescent="0.25">
      <c r="A47" s="101" t="s">
        <v>104</v>
      </c>
      <c r="B47" s="136" t="s">
        <v>105</v>
      </c>
      <c r="C47" s="121">
        <v>1</v>
      </c>
      <c r="D47" s="103"/>
      <c r="E47" s="132">
        <f>VLOOKUP(TRIM(SUBSTITUTE(B47,"-","")),'racer price data on 10-23-23'!A:B,2,FALSE)</f>
        <v>85</v>
      </c>
      <c r="F47" s="132">
        <f>SUM(D47*E47)</f>
        <v>0</v>
      </c>
      <c r="G47" s="69" t="s">
        <v>106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x14ac:dyDescent="0.25">
      <c r="A48" s="139" t="s">
        <v>107</v>
      </c>
      <c r="B48" s="102" t="s">
        <v>108</v>
      </c>
      <c r="C48" s="103">
        <v>1</v>
      </c>
      <c r="D48" s="103"/>
      <c r="E48" s="132">
        <f>VLOOKUP(TRIM(SUBSTITUTE(B48,"-","")),'racer price data on 10-23-23'!A:B,2,FALSE)</f>
        <v>40.29</v>
      </c>
      <c r="F48" s="132">
        <f t="shared" si="0"/>
        <v>0</v>
      </c>
      <c r="G48" s="69" t="s">
        <v>109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5.75" thickBot="1" x14ac:dyDescent="0.3">
      <c r="A49" s="140" t="s">
        <v>110</v>
      </c>
      <c r="B49" s="141" t="s">
        <v>111</v>
      </c>
      <c r="C49" s="142">
        <v>1</v>
      </c>
      <c r="D49" s="108"/>
      <c r="E49" s="143">
        <f>VLOOKUP(TRIM(SUBSTITUTE(B49,"-","")),'racer price data on 10-23-23'!A:B,2,FALSE)</f>
        <v>81.260000000000005</v>
      </c>
      <c r="F49" s="143">
        <f t="shared" si="0"/>
        <v>0</v>
      </c>
      <c r="G49" s="70" t="s">
        <v>112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21" thickBot="1" x14ac:dyDescent="0.35">
      <c r="A50" s="269" t="s">
        <v>113</v>
      </c>
      <c r="B50" s="270"/>
      <c r="C50" s="270"/>
      <c r="D50" s="270"/>
      <c r="E50" s="270"/>
      <c r="F50" s="270"/>
      <c r="G50" s="271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x14ac:dyDescent="0.25">
      <c r="A51" s="23" t="s">
        <v>114</v>
      </c>
      <c r="B51" s="27" t="s">
        <v>115</v>
      </c>
      <c r="C51" s="52">
        <v>1</v>
      </c>
      <c r="D51" s="52"/>
      <c r="E51" s="41">
        <f>VLOOKUP(TRIM(SUBSTITUTE(B51,"-","")),'racer price data on 10-23-23'!A:B,2,FALSE)</f>
        <v>2040</v>
      </c>
      <c r="F51" s="41">
        <f t="shared" si="0"/>
        <v>0</v>
      </c>
      <c r="G51" s="228" t="s">
        <v>116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x14ac:dyDescent="0.25">
      <c r="A52" s="8" t="s">
        <v>117</v>
      </c>
      <c r="B52" s="3" t="s">
        <v>118</v>
      </c>
      <c r="C52" s="12">
        <v>1</v>
      </c>
      <c r="D52" s="12"/>
      <c r="E52" s="42">
        <f>VLOOKUP(TRIM(SUBSTITUTE(B52,"-","")),'racer price data on 10-23-23'!A:B,2,FALSE)</f>
        <v>382.75</v>
      </c>
      <c r="F52" s="42">
        <f t="shared" si="0"/>
        <v>0</v>
      </c>
      <c r="G52" s="33" t="s">
        <v>119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x14ac:dyDescent="0.25">
      <c r="A53" s="8" t="s">
        <v>120</v>
      </c>
      <c r="B53" s="3" t="s">
        <v>121</v>
      </c>
      <c r="C53" s="12">
        <v>4</v>
      </c>
      <c r="D53" s="12"/>
      <c r="E53" s="42">
        <f>VLOOKUP(TRIM(SUBSTITUTE(B53,"-","")),'racer price data on 10-23-23'!A:B,2,FALSE)</f>
        <v>139.97999999999999</v>
      </c>
      <c r="F53" s="42">
        <f t="shared" si="0"/>
        <v>0</v>
      </c>
      <c r="G53" s="33" t="s">
        <v>122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25">
      <c r="A54" s="8" t="s">
        <v>123</v>
      </c>
      <c r="B54" s="3" t="s">
        <v>124</v>
      </c>
      <c r="C54" s="12">
        <v>1</v>
      </c>
      <c r="D54" s="12"/>
      <c r="E54" s="42">
        <f>VLOOKUP(TRIM(SUBSTITUTE(B54,"-","")),'racer price data on 10-23-23'!A:B,2,FALSE)</f>
        <v>1515.84</v>
      </c>
      <c r="F54" s="42">
        <f t="shared" si="0"/>
        <v>0</v>
      </c>
      <c r="G54" s="33" t="s">
        <v>125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x14ac:dyDescent="0.25">
      <c r="A55" s="8" t="s">
        <v>126</v>
      </c>
      <c r="B55" s="3" t="s">
        <v>127</v>
      </c>
      <c r="C55" s="12">
        <v>10</v>
      </c>
      <c r="D55" s="12"/>
      <c r="E55" s="42">
        <f>VLOOKUP(TRIM(SUBSTITUTE(B55,"-","")),'racer price data on 10-23-23'!A:B,2,FALSE)</f>
        <v>3.22</v>
      </c>
      <c r="F55" s="42">
        <f t="shared" si="0"/>
        <v>0</v>
      </c>
      <c r="G55" s="33" t="s">
        <v>128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25">
      <c r="A56" s="8" t="s">
        <v>129</v>
      </c>
      <c r="B56" s="3" t="s">
        <v>130</v>
      </c>
      <c r="C56" s="12">
        <v>4</v>
      </c>
      <c r="D56" s="12"/>
      <c r="E56" s="42">
        <f>VLOOKUP(TRIM(SUBSTITUTE(B56,"-","")),'racer price data on 10-23-23'!A:B,2,FALSE)</f>
        <v>33.4</v>
      </c>
      <c r="F56" s="42">
        <f t="shared" si="0"/>
        <v>0</v>
      </c>
      <c r="G56" s="33" t="s">
        <v>131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x14ac:dyDescent="0.25">
      <c r="A57" s="8" t="s">
        <v>132</v>
      </c>
      <c r="B57" s="3" t="s">
        <v>133</v>
      </c>
      <c r="C57" s="12">
        <v>1</v>
      </c>
      <c r="D57" s="12"/>
      <c r="E57" s="42">
        <f>VLOOKUP(TRIM(SUBSTITUTE(B57,"-","")),'racer price data on 10-23-23'!A:B,2,FALSE)</f>
        <v>530</v>
      </c>
      <c r="F57" s="42">
        <f t="shared" si="0"/>
        <v>0</v>
      </c>
      <c r="G57" s="226" t="s">
        <v>134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5">
      <c r="A58" s="8" t="s">
        <v>135</v>
      </c>
      <c r="B58" s="3" t="s">
        <v>136</v>
      </c>
      <c r="C58" s="12">
        <v>1</v>
      </c>
      <c r="D58" s="12"/>
      <c r="E58" s="42">
        <f>VLOOKUP(TRIM(SUBSTITUTE(B58,"-","")),'racer price data on 10-23-23'!A:B,2,FALSE)</f>
        <v>530</v>
      </c>
      <c r="F58" s="42">
        <f t="shared" si="0"/>
        <v>0</v>
      </c>
      <c r="G58" s="226" t="s">
        <v>134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x14ac:dyDescent="0.25">
      <c r="A59" s="8" t="s">
        <v>137</v>
      </c>
      <c r="B59" s="3" t="s">
        <v>138</v>
      </c>
      <c r="C59" s="12">
        <v>1</v>
      </c>
      <c r="D59" s="12"/>
      <c r="E59" s="42">
        <f>VLOOKUP(TRIM(SUBSTITUTE(B59,"-","")),'racer price data on 10-23-23'!A:B,2,FALSE)</f>
        <v>177</v>
      </c>
      <c r="F59" s="42">
        <f>SUM(D59*E59)</f>
        <v>0</v>
      </c>
      <c r="G59" s="33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5">
      <c r="A60" s="8" t="s">
        <v>139</v>
      </c>
      <c r="B60" s="3" t="s">
        <v>140</v>
      </c>
      <c r="C60" s="12">
        <v>1</v>
      </c>
      <c r="D60" s="12"/>
      <c r="E60" s="42">
        <f>VLOOKUP(TRIM(SUBSTITUTE(B60,"-","")),'racer price data on 10-23-23'!A:B,2,FALSE)</f>
        <v>85</v>
      </c>
      <c r="F60" s="42">
        <f>SUM(D60*E60)</f>
        <v>0</v>
      </c>
      <c r="G60" s="33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5">
      <c r="A61" s="10" t="s">
        <v>141</v>
      </c>
      <c r="B61" s="16" t="s">
        <v>142</v>
      </c>
      <c r="C61" s="55">
        <v>16</v>
      </c>
      <c r="D61" s="12"/>
      <c r="E61" s="42">
        <f>VLOOKUP(TRIM(SUBSTITUTE(B61,"-","")),'racer price data on 10-23-23'!A:B,2,FALSE)</f>
        <v>23</v>
      </c>
      <c r="F61" s="42">
        <f>SUM(D61*E61)</f>
        <v>0</v>
      </c>
      <c r="G61" s="33" t="s">
        <v>143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5">
      <c r="A62" s="10" t="s">
        <v>144</v>
      </c>
      <c r="B62" s="5" t="s">
        <v>145</v>
      </c>
      <c r="C62" s="53">
        <v>1</v>
      </c>
      <c r="D62" s="12"/>
      <c r="E62" s="42">
        <f>VLOOKUP(TRIM(SUBSTITUTE(B62,"-","")),'racer price data on 10-23-23'!A:B,2,FALSE)</f>
        <v>122</v>
      </c>
      <c r="F62" s="42">
        <f t="shared" si="0"/>
        <v>0</v>
      </c>
      <c r="G62" s="226" t="s">
        <v>146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5">
      <c r="A63" s="10" t="s">
        <v>147</v>
      </c>
      <c r="B63" s="5" t="s">
        <v>148</v>
      </c>
      <c r="C63" s="53">
        <v>1</v>
      </c>
      <c r="D63" s="12"/>
      <c r="E63" s="42">
        <f>VLOOKUP(TRIM(SUBSTITUTE(B63,"-","")),'racer price data on 10-23-23'!A:B,2,FALSE)</f>
        <v>122</v>
      </c>
      <c r="F63" s="42">
        <f t="shared" si="0"/>
        <v>0</v>
      </c>
      <c r="G63" s="226" t="s">
        <v>149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5">
      <c r="A64" s="10" t="s">
        <v>150</v>
      </c>
      <c r="B64" s="5" t="s">
        <v>151</v>
      </c>
      <c r="C64" s="53">
        <v>1</v>
      </c>
      <c r="D64" s="12"/>
      <c r="E64" s="42">
        <f>VLOOKUP(TRIM(SUBSTITUTE(B64,"-","")),'racer price data on 10-23-23'!A:B,2,FALSE)</f>
        <v>69</v>
      </c>
      <c r="F64" s="42">
        <f t="shared" si="0"/>
        <v>0</v>
      </c>
      <c r="G64" s="226" t="s">
        <v>146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5">
      <c r="A65" s="10" t="s">
        <v>152</v>
      </c>
      <c r="B65" s="5" t="s">
        <v>153</v>
      </c>
      <c r="C65" s="53">
        <v>1</v>
      </c>
      <c r="D65" s="12"/>
      <c r="E65" s="42">
        <f>VLOOKUP(TRIM(SUBSTITUTE(B65,"-","")),'racer price data on 10-23-23'!A:B,2,FALSE)</f>
        <v>53</v>
      </c>
      <c r="F65" s="42">
        <f t="shared" si="0"/>
        <v>0</v>
      </c>
      <c r="G65" s="226" t="s">
        <v>149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5">
      <c r="A66" s="10" t="s">
        <v>154</v>
      </c>
      <c r="B66" s="5" t="s">
        <v>155</v>
      </c>
      <c r="C66" s="53">
        <v>1</v>
      </c>
      <c r="D66" s="12"/>
      <c r="E66" s="42">
        <f>VLOOKUP(TRIM(SUBSTITUTE(B66,"-","")),'racer price data on 10-23-23'!A:B,2,FALSE)</f>
        <v>53.62</v>
      </c>
      <c r="F66" s="42">
        <f t="shared" si="0"/>
        <v>0</v>
      </c>
      <c r="G66" s="33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x14ac:dyDescent="0.25">
      <c r="A67" s="10" t="s">
        <v>156</v>
      </c>
      <c r="B67" s="5" t="s">
        <v>157</v>
      </c>
      <c r="C67" s="53">
        <v>1</v>
      </c>
      <c r="D67" s="12"/>
      <c r="E67" s="42">
        <f>VLOOKUP(TRIM(SUBSTITUTE(B67,"-","")),'racer price data on 10-23-23'!A:B,2,FALSE)</f>
        <v>136.65</v>
      </c>
      <c r="F67" s="42">
        <f t="shared" si="0"/>
        <v>0</v>
      </c>
      <c r="G67" s="33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x14ac:dyDescent="0.25">
      <c r="A68" s="10" t="s">
        <v>158</v>
      </c>
      <c r="B68" s="5" t="s">
        <v>159</v>
      </c>
      <c r="C68" s="53">
        <v>1</v>
      </c>
      <c r="D68" s="12"/>
      <c r="E68" s="42">
        <f>VLOOKUP(TRIM(SUBSTITUTE(B68,"-","")),'racer price data on 10-23-23'!A:B,2,FALSE)</f>
        <v>136.65</v>
      </c>
      <c r="F68" s="42">
        <f t="shared" si="0"/>
        <v>0</v>
      </c>
      <c r="G68" s="33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x14ac:dyDescent="0.25">
      <c r="A69" s="10" t="s">
        <v>160</v>
      </c>
      <c r="B69" s="5" t="s">
        <v>161</v>
      </c>
      <c r="C69" s="53">
        <v>1</v>
      </c>
      <c r="D69" s="12"/>
      <c r="E69" s="42">
        <f>VLOOKUP(TRIM(SUBSTITUTE(B69,"-","")),'racer price data on 10-23-23'!A:B,2,FALSE)</f>
        <v>136.65</v>
      </c>
      <c r="F69" s="42">
        <f t="shared" si="0"/>
        <v>0</v>
      </c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5.75" thickBot="1" x14ac:dyDescent="0.3">
      <c r="A70" s="29" t="s">
        <v>162</v>
      </c>
      <c r="B70" s="14" t="s">
        <v>163</v>
      </c>
      <c r="C70" s="54">
        <v>1</v>
      </c>
      <c r="D70" s="15"/>
      <c r="E70" s="43">
        <f>VLOOKUP(TRIM(SUBSTITUTE(B70,"-","")),'racer price data on 10-23-23'!A:B,2,FALSE)</f>
        <v>136.65</v>
      </c>
      <c r="F70" s="43">
        <f t="shared" si="0"/>
        <v>0</v>
      </c>
      <c r="G70" s="34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21" thickBot="1" x14ac:dyDescent="0.3">
      <c r="A71" s="272" t="s">
        <v>164</v>
      </c>
      <c r="B71" s="273"/>
      <c r="C71" s="273"/>
      <c r="D71" s="273"/>
      <c r="E71" s="273"/>
      <c r="F71" s="273"/>
      <c r="G71" s="274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x14ac:dyDescent="0.25">
      <c r="A72" s="144" t="s">
        <v>165</v>
      </c>
      <c r="B72" s="145" t="s">
        <v>166</v>
      </c>
      <c r="C72" s="146">
        <v>1</v>
      </c>
      <c r="D72" s="146"/>
      <c r="E72" s="147">
        <f>VLOOKUP(TRIM(SUBSTITUTE(B72,"-","")),'racer price data on 10-23-23'!A:B,2,FALSE)</f>
        <v>2846.38</v>
      </c>
      <c r="F72" s="147">
        <f t="shared" si="0"/>
        <v>0</v>
      </c>
      <c r="G72" s="39" t="s">
        <v>167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x14ac:dyDescent="0.25">
      <c r="A73" s="100" t="s">
        <v>168</v>
      </c>
      <c r="B73" s="17" t="s">
        <v>169</v>
      </c>
      <c r="C73" s="51">
        <v>1</v>
      </c>
      <c r="D73" s="2"/>
      <c r="E73" s="115">
        <f>VLOOKUP(TRIM(SUBSTITUTE(B73,"-","")),'racer price data on 10-23-23'!A:B,2,FALSE)</f>
        <v>2724</v>
      </c>
      <c r="F73" s="115">
        <f t="shared" si="0"/>
        <v>0</v>
      </c>
      <c r="G73" s="44" t="s">
        <v>170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5">
      <c r="A74" s="148" t="s">
        <v>171</v>
      </c>
      <c r="B74" s="149" t="s">
        <v>172</v>
      </c>
      <c r="C74" s="150">
        <v>1</v>
      </c>
      <c r="D74" s="135"/>
      <c r="E74" s="151">
        <f>VLOOKUP(TRIM(SUBSTITUTE(B74,"-","")),'racer price data on 10-23-23'!A:B,2,FALSE)</f>
        <v>321</v>
      </c>
      <c r="F74" s="151">
        <f>SUM(D74*E74)</f>
        <v>0</v>
      </c>
      <c r="G74" s="44" t="s">
        <v>173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x14ac:dyDescent="0.25">
      <c r="A75" s="99" t="s">
        <v>174</v>
      </c>
      <c r="B75" s="96" t="s">
        <v>175</v>
      </c>
      <c r="C75" s="97">
        <v>1</v>
      </c>
      <c r="D75" s="97"/>
      <c r="E75" s="115">
        <f>VLOOKUP(TRIM(SUBSTITUTE(B75,"-","")),'racer price data on 10-23-23'!A:B,2,FALSE)</f>
        <v>501</v>
      </c>
      <c r="F75" s="115">
        <f t="shared" si="0"/>
        <v>0</v>
      </c>
      <c r="G75" s="44" t="s">
        <v>176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x14ac:dyDescent="0.25">
      <c r="A76" s="99" t="s">
        <v>177</v>
      </c>
      <c r="B76" s="96" t="s">
        <v>178</v>
      </c>
      <c r="C76" s="97">
        <v>1</v>
      </c>
      <c r="D76" s="97"/>
      <c r="E76" s="115">
        <f>VLOOKUP(TRIM(SUBSTITUTE(B76,"-","")),'racer price data on 10-23-23'!A:B,2,FALSE)</f>
        <v>256.58</v>
      </c>
      <c r="F76" s="115"/>
      <c r="G76" s="44" t="s">
        <v>179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25">
      <c r="A77" s="99" t="s">
        <v>180</v>
      </c>
      <c r="B77" s="96" t="s">
        <v>181</v>
      </c>
      <c r="C77" s="97">
        <v>1</v>
      </c>
      <c r="D77" s="97"/>
      <c r="E77" s="115">
        <f>VLOOKUP(TRIM(SUBSTITUTE(B77,"-","")),'racer price data on 10-23-23'!A:B,2,FALSE)</f>
        <v>255.89</v>
      </c>
      <c r="F77" s="115"/>
      <c r="G77" s="44" t="s">
        <v>179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x14ac:dyDescent="0.25">
      <c r="A78" s="131" t="s">
        <v>182</v>
      </c>
      <c r="B78" s="136" t="s">
        <v>183</v>
      </c>
      <c r="C78" s="121">
        <v>1</v>
      </c>
      <c r="D78" s="103"/>
      <c r="E78" s="123">
        <f>VLOOKUP(TRIM(SUBSTITUTE(B78,"-","")),'racer price data on 10-23-23'!A:B,2,FALSE)</f>
        <v>75</v>
      </c>
      <c r="F78" s="123">
        <f t="shared" si="0"/>
        <v>0</v>
      </c>
      <c r="G78" s="44" t="s">
        <v>184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5.75" thickBot="1" x14ac:dyDescent="0.3">
      <c r="A79" s="152" t="s">
        <v>185</v>
      </c>
      <c r="B79" s="153" t="s">
        <v>186</v>
      </c>
      <c r="C79" s="142">
        <v>1</v>
      </c>
      <c r="D79" s="108"/>
      <c r="E79" s="125">
        <f>VLOOKUP(TRIM(SUBSTITUTE(B79,"-","")),'racer price data on 10-23-23'!A:B,2,FALSE)</f>
        <v>57.35</v>
      </c>
      <c r="F79" s="125">
        <f t="shared" si="0"/>
        <v>0</v>
      </c>
      <c r="G79" s="40" t="s">
        <v>187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21" thickBot="1" x14ac:dyDescent="0.3">
      <c r="A80" s="275" t="s">
        <v>188</v>
      </c>
      <c r="B80" s="276"/>
      <c r="C80" s="276"/>
      <c r="D80" s="276"/>
      <c r="E80" s="276"/>
      <c r="F80" s="276"/>
      <c r="G80" s="274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x14ac:dyDescent="0.25">
      <c r="A81" s="154" t="s">
        <v>189</v>
      </c>
      <c r="B81" s="155" t="s">
        <v>190</v>
      </c>
      <c r="C81" s="156">
        <v>1</v>
      </c>
      <c r="D81" s="156"/>
      <c r="E81" s="157">
        <f>VLOOKUP(TRIM(SUBSTITUTE(B81,"-","")),'racer price data on 10-23-23'!A:B,2,FALSE)</f>
        <v>374</v>
      </c>
      <c r="F81" s="157">
        <f>SUM(D81*E81)</f>
        <v>0</v>
      </c>
      <c r="G81" s="68" t="s">
        <v>576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x14ac:dyDescent="0.25">
      <c r="A82" s="101" t="s">
        <v>191</v>
      </c>
      <c r="B82" s="136" t="s">
        <v>192</v>
      </c>
      <c r="C82" s="121">
        <v>1</v>
      </c>
      <c r="D82" s="103"/>
      <c r="E82" s="132">
        <f>VLOOKUP(TRIM(SUBSTITUTE(B82,"-","")),'racer price data on 10-23-23'!A:B,2,FALSE)</f>
        <v>164</v>
      </c>
      <c r="F82" s="132">
        <f>SUM(D82*E82)</f>
        <v>0</v>
      </c>
      <c r="G82" s="69" t="s">
        <v>193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x14ac:dyDescent="0.25">
      <c r="A83" s="99" t="s">
        <v>194</v>
      </c>
      <c r="B83" s="96" t="s">
        <v>195</v>
      </c>
      <c r="C83" s="97">
        <v>1</v>
      </c>
      <c r="D83" s="97"/>
      <c r="E83" s="130">
        <f>VLOOKUP(TRIM(SUBSTITUTE(B83,"-","")),'racer price data on 10-23-23'!A:B,2,FALSE)</f>
        <v>215</v>
      </c>
      <c r="F83" s="130">
        <f t="shared" si="0"/>
        <v>0</v>
      </c>
      <c r="G83" s="227" t="s">
        <v>196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x14ac:dyDescent="0.25">
      <c r="A84" s="158" t="s">
        <v>197</v>
      </c>
      <c r="B84" s="96" t="s">
        <v>198</v>
      </c>
      <c r="C84" s="97">
        <v>1</v>
      </c>
      <c r="D84" s="97"/>
      <c r="E84" s="130">
        <f>VLOOKUP(TRIM(SUBSTITUTE(B84,"-","")),'racer price data on 10-23-23'!A:B,2,FALSE)</f>
        <v>222</v>
      </c>
      <c r="F84" s="130">
        <f>SUM(D84*E84)</f>
        <v>0</v>
      </c>
      <c r="G84" s="227" t="s">
        <v>199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x14ac:dyDescent="0.25">
      <c r="A85" s="159" t="s">
        <v>200</v>
      </c>
      <c r="B85" s="87" t="s">
        <v>201</v>
      </c>
      <c r="C85" s="88">
        <v>4</v>
      </c>
      <c r="D85" s="88"/>
      <c r="E85" s="89">
        <f>VLOOKUP(TRIM(SUBSTITUTE(B85,"-","")),'racer price data on 10-23-23'!A:B,2,FALSE)</f>
        <v>11.4</v>
      </c>
      <c r="F85" s="89">
        <f t="shared" ref="F85:F90" si="5">SUM(D85*E85)</f>
        <v>0</v>
      </c>
      <c r="G85" s="69" t="s">
        <v>202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x14ac:dyDescent="0.25">
      <c r="A86" s="160" t="s">
        <v>414</v>
      </c>
      <c r="B86" s="87" t="s">
        <v>413</v>
      </c>
      <c r="C86" s="88">
        <v>1</v>
      </c>
      <c r="D86" s="88"/>
      <c r="E86" s="89"/>
      <c r="F86" s="89"/>
      <c r="G86" s="69" t="s">
        <v>575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x14ac:dyDescent="0.25">
      <c r="A87" s="148" t="s">
        <v>203</v>
      </c>
      <c r="B87" s="129" t="s">
        <v>204</v>
      </c>
      <c r="C87" s="88">
        <v>1</v>
      </c>
      <c r="D87" s="88"/>
      <c r="E87" s="89">
        <f>VLOOKUP(TRIM(SUBSTITUTE(B87,"-","")),'racer price data on 10-23-23'!A:B,2,FALSE)</f>
        <v>82.69</v>
      </c>
      <c r="F87" s="89">
        <f t="shared" si="5"/>
        <v>0</v>
      </c>
      <c r="G87" s="69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x14ac:dyDescent="0.25">
      <c r="A88" s="148" t="s">
        <v>205</v>
      </c>
      <c r="B88" s="129" t="s">
        <v>206</v>
      </c>
      <c r="C88" s="88">
        <v>1</v>
      </c>
      <c r="D88" s="88"/>
      <c r="E88" s="89">
        <f>VLOOKUP(TRIM(SUBSTITUTE(B88,"-","")),'racer price data on 10-23-23'!A:B,2,FALSE)</f>
        <v>82.69</v>
      </c>
      <c r="F88" s="89">
        <f t="shared" si="5"/>
        <v>0</v>
      </c>
      <c r="G88" s="69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x14ac:dyDescent="0.25">
      <c r="A89" s="148" t="s">
        <v>207</v>
      </c>
      <c r="B89" s="129" t="s">
        <v>208</v>
      </c>
      <c r="C89" s="88">
        <v>1</v>
      </c>
      <c r="D89" s="88"/>
      <c r="E89" s="89">
        <f>VLOOKUP(TRIM(SUBSTITUTE(B89,"-","")),'racer price data on 10-23-23'!A:B,2,FALSE)</f>
        <v>85.55</v>
      </c>
      <c r="F89" s="89">
        <f t="shared" si="5"/>
        <v>0</v>
      </c>
      <c r="G89" s="69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15.75" thickBot="1" x14ac:dyDescent="0.3">
      <c r="A90" s="161" t="s">
        <v>209</v>
      </c>
      <c r="B90" s="162" t="s">
        <v>210</v>
      </c>
      <c r="C90" s="163">
        <v>1</v>
      </c>
      <c r="D90" s="163"/>
      <c r="E90" s="164">
        <f>VLOOKUP(TRIM(SUBSTITUTE(B90,"-","")),'racer price data on 10-23-23'!A:B,2,FALSE)</f>
        <v>85.55</v>
      </c>
      <c r="F90" s="164">
        <f t="shared" si="5"/>
        <v>0</v>
      </c>
      <c r="G90" s="76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ht="21" thickBot="1" x14ac:dyDescent="0.3">
      <c r="A91" s="278" t="s">
        <v>211</v>
      </c>
      <c r="B91" s="279"/>
      <c r="C91" s="279"/>
      <c r="D91" s="279"/>
      <c r="E91" s="279"/>
      <c r="F91" s="279"/>
      <c r="G91" s="280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x14ac:dyDescent="0.25">
      <c r="A92" s="154" t="s">
        <v>212</v>
      </c>
      <c r="B92" s="165" t="s">
        <v>213</v>
      </c>
      <c r="C92" s="166">
        <v>1</v>
      </c>
      <c r="D92" s="166"/>
      <c r="E92" s="167">
        <f>VLOOKUP(TRIM(SUBSTITUTE(B92,"-","")),'racer price data on 10-23-23'!A:B,2,FALSE)</f>
        <v>164</v>
      </c>
      <c r="F92" s="167">
        <f t="shared" si="0"/>
        <v>0</v>
      </c>
      <c r="G92" s="50" t="s">
        <v>214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15.75" thickBot="1" x14ac:dyDescent="0.3">
      <c r="A93" s="168" t="s">
        <v>215</v>
      </c>
      <c r="B93" s="169" t="s">
        <v>216</v>
      </c>
      <c r="C93" s="170">
        <v>1</v>
      </c>
      <c r="D93" s="218"/>
      <c r="E93" s="47">
        <f>VLOOKUP(TRIM(SUBSTITUTE(B93,"-","")),'racer price data on 10-23-23'!A:B,2,FALSE)</f>
        <v>1490</v>
      </c>
      <c r="F93" s="47">
        <f t="shared" si="0"/>
        <v>0</v>
      </c>
      <c r="G93" s="34" t="s">
        <v>217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21" thickBot="1" x14ac:dyDescent="0.3">
      <c r="A94" s="258" t="s">
        <v>218</v>
      </c>
      <c r="B94" s="259"/>
      <c r="C94" s="259"/>
      <c r="D94" s="259"/>
      <c r="E94" s="259"/>
      <c r="F94" s="259"/>
      <c r="G94" s="260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x14ac:dyDescent="0.25">
      <c r="A95" s="171" t="s">
        <v>219</v>
      </c>
      <c r="B95" s="111" t="s">
        <v>220</v>
      </c>
      <c r="C95" s="112">
        <v>4</v>
      </c>
      <c r="D95" s="193"/>
      <c r="E95" s="172">
        <f>VLOOKUP(TRIM(SUBSTITUTE(B95,"-","")),'racer price data on 10-23-23'!A:B,2,FALSE)</f>
        <v>339</v>
      </c>
      <c r="F95" s="172">
        <f t="shared" si="0"/>
        <v>0</v>
      </c>
      <c r="G95" s="251" t="s">
        <v>221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x14ac:dyDescent="0.25">
      <c r="A96" s="173" t="s">
        <v>222</v>
      </c>
      <c r="B96" s="116" t="s">
        <v>223</v>
      </c>
      <c r="C96" s="117">
        <v>4</v>
      </c>
      <c r="D96" s="117"/>
      <c r="E96" s="46">
        <f>VLOOKUP(TRIM(SUBSTITUTE(B96,"-","")),'racer price data on 10-23-23'!A:B,2,FALSE)</f>
        <v>339</v>
      </c>
      <c r="F96" s="46">
        <f>SUM(D96*E96)</f>
        <v>0</v>
      </c>
      <c r="G96" s="25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x14ac:dyDescent="0.25">
      <c r="A97" s="174" t="s">
        <v>224</v>
      </c>
      <c r="B97" s="175" t="s">
        <v>225</v>
      </c>
      <c r="C97" s="135">
        <v>20</v>
      </c>
      <c r="D97" s="135"/>
      <c r="E97" s="176">
        <f>VLOOKUP(TRIM(SUBSTITUTE(B97,"-","")),'racer price data on 10-23-23'!A:B,2,FALSE)</f>
        <v>16.899999999999999</v>
      </c>
      <c r="F97" s="176">
        <f>SUM(D97*E97)</f>
        <v>0</v>
      </c>
      <c r="G97" s="33" t="s">
        <v>226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15.75" thickBot="1" x14ac:dyDescent="0.3">
      <c r="A98" s="177" t="s">
        <v>227</v>
      </c>
      <c r="B98" s="178" t="s">
        <v>228</v>
      </c>
      <c r="C98" s="179">
        <v>5</v>
      </c>
      <c r="D98" s="179"/>
      <c r="E98" s="180">
        <f>VLOOKUP(TRIM(SUBSTITUTE(B98,"-","")),'racer price data on 10-23-23'!A:B,2,FALSE)</f>
        <v>32.104100000000003</v>
      </c>
      <c r="F98" s="180">
        <f>SUM(D98*E98)</f>
        <v>0</v>
      </c>
      <c r="G98" s="34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21" thickBot="1" x14ac:dyDescent="0.3">
      <c r="A99" s="261" t="s">
        <v>229</v>
      </c>
      <c r="B99" s="262"/>
      <c r="C99" s="262"/>
      <c r="D99" s="262"/>
      <c r="E99" s="262"/>
      <c r="F99" s="262"/>
      <c r="G99" s="260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x14ac:dyDescent="0.25">
      <c r="A100" s="181" t="s">
        <v>230</v>
      </c>
      <c r="B100" s="182" t="s">
        <v>231</v>
      </c>
      <c r="C100" s="57">
        <v>1</v>
      </c>
      <c r="D100" s="57"/>
      <c r="E100" s="172">
        <f>VLOOKUP(TRIM(SUBSTITUTE(B100,"-","")),'racer price data on 10-23-23'!A:B,2,FALSE)</f>
        <v>2500</v>
      </c>
      <c r="F100" s="172">
        <f t="shared" ref="F100:F107" si="6">SUM(D100*E100)</f>
        <v>0</v>
      </c>
      <c r="G100" s="36" t="s">
        <v>232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x14ac:dyDescent="0.25">
      <c r="A101" s="148" t="s">
        <v>233</v>
      </c>
      <c r="B101" s="134" t="s">
        <v>234</v>
      </c>
      <c r="C101" s="135">
        <v>1</v>
      </c>
      <c r="D101" s="135"/>
      <c r="E101" s="176">
        <f>VLOOKUP(TRIM(SUBSTITUTE(B101,"-","")),'racer price data on 10-23-23'!A:B,2,FALSE)</f>
        <v>1260</v>
      </c>
      <c r="F101" s="176">
        <f t="shared" si="6"/>
        <v>0</v>
      </c>
      <c r="G101" s="229" t="s">
        <v>235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x14ac:dyDescent="0.25">
      <c r="A102" s="148" t="s">
        <v>236</v>
      </c>
      <c r="B102" s="134" t="s">
        <v>237</v>
      </c>
      <c r="C102" s="135">
        <v>2</v>
      </c>
      <c r="D102" s="135"/>
      <c r="E102" s="176">
        <f>VLOOKUP(TRIM(SUBSTITUTE(B102,"-","")),'racer price data on 10-23-23'!A:B,2,FALSE)</f>
        <v>8.6199999999999992</v>
      </c>
      <c r="F102" s="176">
        <f t="shared" si="6"/>
        <v>0</v>
      </c>
      <c r="G102" s="37" t="s">
        <v>238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x14ac:dyDescent="0.25">
      <c r="A103" s="183" t="s">
        <v>239</v>
      </c>
      <c r="B103" s="134" t="s">
        <v>240</v>
      </c>
      <c r="C103" s="135">
        <v>1</v>
      </c>
      <c r="D103" s="88"/>
      <c r="E103" s="176">
        <f>VLOOKUP(TRIM(SUBSTITUTE(B103,"-","")),'racer price data on 10-23-23'!A:B,2,FALSE)</f>
        <v>55</v>
      </c>
      <c r="F103" s="176">
        <f t="shared" si="6"/>
        <v>0</v>
      </c>
      <c r="G103" s="37" t="s">
        <v>241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x14ac:dyDescent="0.25">
      <c r="A104" s="128" t="s">
        <v>242</v>
      </c>
      <c r="B104" s="87" t="s">
        <v>243</v>
      </c>
      <c r="C104" s="88">
        <v>2</v>
      </c>
      <c r="D104" s="135"/>
      <c r="E104" s="176">
        <f>VLOOKUP(TRIM(SUBSTITUTE(B104,"-","")),'racer price data on 10-23-23'!A:B,2,FALSE)</f>
        <v>380</v>
      </c>
      <c r="F104" s="176">
        <f t="shared" si="6"/>
        <v>0</v>
      </c>
      <c r="G104" s="229" t="s">
        <v>244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x14ac:dyDescent="0.25">
      <c r="A105" s="128" t="s">
        <v>245</v>
      </c>
      <c r="B105" s="87" t="s">
        <v>246</v>
      </c>
      <c r="C105" s="88">
        <v>2</v>
      </c>
      <c r="D105" s="135"/>
      <c r="E105" s="176">
        <f>VLOOKUP(TRIM(SUBSTITUTE(B105,"-","")),'racer price data on 10-23-23'!A:B,2,FALSE)</f>
        <v>101</v>
      </c>
      <c r="F105" s="176">
        <f t="shared" si="6"/>
        <v>0</v>
      </c>
      <c r="G105" s="229" t="s">
        <v>247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x14ac:dyDescent="0.25">
      <c r="A106" s="184" t="s">
        <v>248</v>
      </c>
      <c r="B106" s="185" t="s">
        <v>249</v>
      </c>
      <c r="C106" s="186">
        <v>2</v>
      </c>
      <c r="D106" s="219"/>
      <c r="E106" s="187">
        <f>VLOOKUP(TRIM(SUBSTITUTE(B106,"-","")),'racer price data on 10-23-23'!A:B,2,FALSE)</f>
        <v>380</v>
      </c>
      <c r="F106" s="187">
        <f t="shared" si="6"/>
        <v>0</v>
      </c>
      <c r="G106" s="38" t="s">
        <v>250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ht="15.75" thickBot="1" x14ac:dyDescent="0.3">
      <c r="A107" s="161" t="s">
        <v>251</v>
      </c>
      <c r="B107" s="162" t="s">
        <v>252</v>
      </c>
      <c r="C107" s="163">
        <v>2</v>
      </c>
      <c r="D107" s="163"/>
      <c r="E107" s="164">
        <f>VLOOKUP(TRIM(SUBSTITUTE(B107,"-","")),'racer price data on 10-23-23'!A:B,2,FALSE)</f>
        <v>182.51</v>
      </c>
      <c r="F107" s="164">
        <f t="shared" si="6"/>
        <v>0</v>
      </c>
      <c r="G107" s="35" t="s">
        <v>253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ht="15" customHeight="1" thickBot="1" x14ac:dyDescent="0.3">
      <c r="A108" s="258" t="s">
        <v>254</v>
      </c>
      <c r="B108" s="259"/>
      <c r="C108" s="259"/>
      <c r="D108" s="259"/>
      <c r="E108" s="259"/>
      <c r="F108" s="259"/>
      <c r="G108" s="260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x14ac:dyDescent="0.25">
      <c r="A109" s="188" t="s">
        <v>255</v>
      </c>
      <c r="B109" s="91" t="s">
        <v>256</v>
      </c>
      <c r="C109" s="92">
        <v>1</v>
      </c>
      <c r="D109" s="92"/>
      <c r="E109" s="94">
        <f>VLOOKUP(TRIM(SUBSTITUTE(B109,"-","")),'racer price data on 10-23-23'!A:B,2,FALSE)</f>
        <v>252</v>
      </c>
      <c r="F109" s="94">
        <f>SUM(D109*E109)</f>
        <v>0</v>
      </c>
      <c r="G109" s="228" t="s">
        <v>257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x14ac:dyDescent="0.25">
      <c r="A110" s="10" t="s">
        <v>258</v>
      </c>
      <c r="B110" s="17" t="s">
        <v>259</v>
      </c>
      <c r="C110" s="51">
        <v>2</v>
      </c>
      <c r="D110" s="2"/>
      <c r="E110" s="46">
        <f>VLOOKUP(TRIM(SUBSTITUTE(B110,"-","")),'racer price data on 10-23-23'!A:B,2,FALSE)</f>
        <v>35</v>
      </c>
      <c r="F110" s="46">
        <f t="shared" ref="F110:F115" si="7">SUM(D110*E110)</f>
        <v>0</v>
      </c>
      <c r="G110" s="48" t="s">
        <v>260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x14ac:dyDescent="0.25">
      <c r="A111" s="10" t="s">
        <v>261</v>
      </c>
      <c r="B111" s="17" t="s">
        <v>262</v>
      </c>
      <c r="C111" s="51">
        <v>1</v>
      </c>
      <c r="D111" s="2"/>
      <c r="E111" s="46">
        <f>VLOOKUP(TRIM(SUBSTITUTE(B111,"-","")),'racer price data on 10-23-23'!A:B,2,FALSE)</f>
        <v>110</v>
      </c>
      <c r="F111" s="46">
        <f t="shared" si="7"/>
        <v>0</v>
      </c>
      <c r="G111" s="48" t="s">
        <v>263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x14ac:dyDescent="0.25">
      <c r="A112" s="8" t="s">
        <v>264</v>
      </c>
      <c r="B112" s="17" t="s">
        <v>265</v>
      </c>
      <c r="C112" s="51">
        <v>1</v>
      </c>
      <c r="D112" s="2"/>
      <c r="E112" s="46">
        <f>VLOOKUP(TRIM(SUBSTITUTE(B112,"-","")),'racer price data on 10-23-23'!A:B,2,FALSE)</f>
        <v>150</v>
      </c>
      <c r="F112" s="46">
        <f t="shared" si="7"/>
        <v>0</v>
      </c>
      <c r="G112" s="48" t="s">
        <v>266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x14ac:dyDescent="0.25">
      <c r="A113" s="8" t="s">
        <v>267</v>
      </c>
      <c r="B113" s="17" t="s">
        <v>268</v>
      </c>
      <c r="C113" s="51">
        <v>1</v>
      </c>
      <c r="D113" s="2"/>
      <c r="E113" s="46">
        <f>VLOOKUP(TRIM(SUBSTITUTE(B113,"-","")),'racer price data on 10-23-23'!A:B,2,FALSE)</f>
        <v>35</v>
      </c>
      <c r="F113" s="46">
        <f t="shared" si="7"/>
        <v>0</v>
      </c>
      <c r="G113" s="48" t="s">
        <v>269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x14ac:dyDescent="0.25">
      <c r="A114" s="9" t="s">
        <v>270</v>
      </c>
      <c r="B114" s="17" t="s">
        <v>271</v>
      </c>
      <c r="C114" s="51">
        <v>1</v>
      </c>
      <c r="D114" s="2"/>
      <c r="E114" s="46">
        <f>VLOOKUP(TRIM(SUBSTITUTE(B114,"-","")),'racer price data on 10-23-23'!A:B,2,FALSE)</f>
        <v>45</v>
      </c>
      <c r="F114" s="46">
        <f t="shared" si="7"/>
        <v>0</v>
      </c>
      <c r="G114" s="277" t="s">
        <v>272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x14ac:dyDescent="0.25">
      <c r="A115" s="9" t="s">
        <v>273</v>
      </c>
      <c r="B115" s="17" t="s">
        <v>274</v>
      </c>
      <c r="C115" s="51">
        <v>1</v>
      </c>
      <c r="D115" s="2"/>
      <c r="E115" s="46">
        <f>VLOOKUP(TRIM(SUBSTITUTE(B115,"-","")),'racer price data on 10-23-23'!A:B,2,FALSE)</f>
        <v>100</v>
      </c>
      <c r="F115" s="46">
        <f t="shared" si="7"/>
        <v>0</v>
      </c>
      <c r="G115" s="277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x14ac:dyDescent="0.25">
      <c r="A116" s="8" t="s">
        <v>275</v>
      </c>
      <c r="B116" s="5" t="s">
        <v>276</v>
      </c>
      <c r="C116" s="53">
        <v>1</v>
      </c>
      <c r="D116" s="53"/>
      <c r="E116" s="46">
        <f>VLOOKUP(TRIM(SUBSTITUTE(B116,"-","")),'racer price data on 10-23-23'!A:B,2,FALSE)</f>
        <v>799</v>
      </c>
      <c r="F116" s="46">
        <f>SUM(D116*E116)</f>
        <v>0</v>
      </c>
      <c r="G116" s="48" t="s">
        <v>277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x14ac:dyDescent="0.25">
      <c r="A117" s="8" t="s">
        <v>278</v>
      </c>
      <c r="B117" s="5" t="s">
        <v>279</v>
      </c>
      <c r="C117" s="53">
        <v>1</v>
      </c>
      <c r="D117" s="51"/>
      <c r="E117" s="46">
        <f>VLOOKUP(TRIM(SUBSTITUTE(B117,"-","")),'racer price data on 10-23-23'!A:B,2,FALSE)</f>
        <v>799</v>
      </c>
      <c r="F117" s="46">
        <f>SUM(D117*E117)</f>
        <v>0</v>
      </c>
      <c r="G117" s="48" t="s">
        <v>277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x14ac:dyDescent="0.25">
      <c r="A118" s="8" t="s">
        <v>280</v>
      </c>
      <c r="B118" s="5" t="s">
        <v>281</v>
      </c>
      <c r="C118" s="53">
        <v>1</v>
      </c>
      <c r="D118" s="53"/>
      <c r="E118" s="46">
        <f>VLOOKUP(TRIM(SUBSTITUTE(B118,"-","")),'racer price data on 10-23-23'!A:B,2,FALSE)</f>
        <v>299</v>
      </c>
      <c r="F118" s="46">
        <f t="shared" ref="F118:F122" si="8">SUM(D118*E118)</f>
        <v>0</v>
      </c>
      <c r="G118" s="48" t="s">
        <v>282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x14ac:dyDescent="0.25">
      <c r="A119" s="8" t="s">
        <v>283</v>
      </c>
      <c r="B119" s="5" t="s">
        <v>284</v>
      </c>
      <c r="C119" s="53">
        <v>1</v>
      </c>
      <c r="D119" s="53"/>
      <c r="E119" s="46">
        <f>VLOOKUP(TRIM(SUBSTITUTE(B119,"-","")),'racer price data on 10-23-23'!A:B,2,FALSE)</f>
        <v>89</v>
      </c>
      <c r="F119" s="46">
        <f t="shared" si="8"/>
        <v>0</v>
      </c>
      <c r="G119" s="48" t="s">
        <v>285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x14ac:dyDescent="0.25">
      <c r="A120" s="8" t="s">
        <v>286</v>
      </c>
      <c r="B120" s="3" t="s">
        <v>287</v>
      </c>
      <c r="C120" s="12">
        <v>1</v>
      </c>
      <c r="D120" s="12"/>
      <c r="E120" s="46">
        <f>VLOOKUP(TRIM(SUBSTITUTE(B120,"-","")),'racer price data on 10-23-23'!A:B,2,FALSE)</f>
        <v>185</v>
      </c>
      <c r="F120" s="46">
        <f t="shared" si="8"/>
        <v>0</v>
      </c>
      <c r="G120" s="33" t="s">
        <v>288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x14ac:dyDescent="0.25">
      <c r="A121" s="8" t="s">
        <v>289</v>
      </c>
      <c r="B121" s="5" t="s">
        <v>290</v>
      </c>
      <c r="C121" s="53">
        <v>1</v>
      </c>
      <c r="D121" s="2"/>
      <c r="E121" s="46">
        <f>VLOOKUP(TRIM(SUBSTITUTE(B121,"-","")),'racer price data on 10-23-23'!A:B,2,FALSE)</f>
        <v>75</v>
      </c>
      <c r="F121" s="46">
        <f t="shared" si="8"/>
        <v>0</v>
      </c>
      <c r="G121" s="33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ht="15.75" thickBot="1" x14ac:dyDescent="0.3">
      <c r="A122" s="189" t="s">
        <v>292</v>
      </c>
      <c r="B122" s="14" t="s">
        <v>293</v>
      </c>
      <c r="C122" s="54">
        <v>1</v>
      </c>
      <c r="D122" s="190"/>
      <c r="E122" s="47">
        <f>VLOOKUP(TRIM(SUBSTITUTE(B122,"-","")),'racer price data on 10-23-23'!A:B,2,FALSE)</f>
        <v>35</v>
      </c>
      <c r="F122" s="47">
        <f t="shared" si="8"/>
        <v>0</v>
      </c>
      <c r="G122" s="34" t="s">
        <v>294</v>
      </c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ht="15" customHeight="1" thickBot="1" x14ac:dyDescent="0.3">
      <c r="A123" s="261" t="s">
        <v>295</v>
      </c>
      <c r="B123" s="262"/>
      <c r="C123" s="262"/>
      <c r="D123" s="262"/>
      <c r="E123" s="262"/>
      <c r="F123" s="262"/>
      <c r="G123" s="260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x14ac:dyDescent="0.25">
      <c r="A124" s="191" t="s">
        <v>296</v>
      </c>
      <c r="B124" s="192" t="s">
        <v>297</v>
      </c>
      <c r="C124" s="193">
        <v>1</v>
      </c>
      <c r="D124" s="193"/>
      <c r="E124" s="147">
        <f>VLOOKUP(TRIM(SUBSTITUTE(B124,"-","")),'racer price data on 10-23-23'!A:B,2,FALSE)</f>
        <v>195</v>
      </c>
      <c r="F124" s="147">
        <f t="shared" ref="F124:F126" si="9">SUM(D124*E124)</f>
        <v>0</v>
      </c>
      <c r="G124" s="248" t="s">
        <v>298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x14ac:dyDescent="0.25">
      <c r="A125" s="194" t="s">
        <v>299</v>
      </c>
      <c r="B125" s="116" t="s">
        <v>300</v>
      </c>
      <c r="C125" s="117">
        <v>1</v>
      </c>
      <c r="D125" s="117"/>
      <c r="E125" s="115">
        <f>VLOOKUP(TRIM(SUBSTITUTE(B125,"-","")),'racer price data on 10-23-23'!A:B,2,FALSE)</f>
        <v>195</v>
      </c>
      <c r="F125" s="115">
        <f t="shared" si="9"/>
        <v>0</v>
      </c>
      <c r="G125" s="249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x14ac:dyDescent="0.25">
      <c r="A126" s="194" t="s">
        <v>301</v>
      </c>
      <c r="B126" s="116" t="s">
        <v>302</v>
      </c>
      <c r="C126" s="117">
        <v>1</v>
      </c>
      <c r="D126" s="117"/>
      <c r="E126" s="115">
        <f>VLOOKUP(TRIM(SUBSTITUTE(B126,"-","")),'racer price data on 10-23-23'!A:B,2,FALSE)</f>
        <v>195</v>
      </c>
      <c r="F126" s="115">
        <f t="shared" si="9"/>
        <v>0</v>
      </c>
      <c r="G126" s="250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x14ac:dyDescent="0.25">
      <c r="A127" s="8" t="s">
        <v>303</v>
      </c>
      <c r="B127" s="5" t="s">
        <v>304</v>
      </c>
      <c r="C127" s="53">
        <v>1</v>
      </c>
      <c r="D127" s="2"/>
      <c r="E127" s="115">
        <f>VLOOKUP(TRIM(SUBSTITUTE(B127,"-","")),'racer price data on 10-23-23'!A:B,2,FALSE)</f>
        <v>575</v>
      </c>
      <c r="F127" s="115">
        <f>SUM(D127*E127)</f>
        <v>0</v>
      </c>
      <c r="G127" s="44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x14ac:dyDescent="0.25">
      <c r="A128" s="101" t="s">
        <v>305</v>
      </c>
      <c r="B128" s="136" t="s">
        <v>589</v>
      </c>
      <c r="C128" s="121">
        <v>2</v>
      </c>
      <c r="D128" s="121"/>
      <c r="E128" s="123">
        <f>VLOOKUP(TRIM(SUBSTITUTE(B128,"-","")),'racer price data on 10-23-23'!A:B,2,FALSE)</f>
        <v>102</v>
      </c>
      <c r="F128" s="123">
        <f t="shared" ref="F128:F153" si="10">SUM(D128*E128)</f>
        <v>0</v>
      </c>
      <c r="G128" s="60" t="s">
        <v>306</v>
      </c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x14ac:dyDescent="0.25">
      <c r="A129" s="195" t="s">
        <v>307</v>
      </c>
      <c r="B129" s="196" t="s">
        <v>308</v>
      </c>
      <c r="C129" s="51">
        <v>1</v>
      </c>
      <c r="D129" s="2"/>
      <c r="E129" s="115">
        <f>VLOOKUP(TRIM(SUBSTITUTE(B129,"-","")),'racer price data on 10-23-23'!A:B,2,FALSE)</f>
        <v>269</v>
      </c>
      <c r="F129" s="115">
        <f t="shared" si="10"/>
        <v>0</v>
      </c>
      <c r="G129" s="44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x14ac:dyDescent="0.25">
      <c r="A130" s="195" t="s">
        <v>309</v>
      </c>
      <c r="B130" s="196" t="s">
        <v>310</v>
      </c>
      <c r="C130" s="51">
        <v>1</v>
      </c>
      <c r="D130" s="2"/>
      <c r="E130" s="115">
        <f>VLOOKUP(TRIM(SUBSTITUTE(B130,"-","")),'racer price data on 10-23-23'!A:B,2,FALSE)</f>
        <v>269</v>
      </c>
      <c r="F130" s="115">
        <f t="shared" si="10"/>
        <v>0</v>
      </c>
      <c r="G130" s="44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x14ac:dyDescent="0.25">
      <c r="A131" s="195" t="s">
        <v>311</v>
      </c>
      <c r="B131" s="196" t="s">
        <v>312</v>
      </c>
      <c r="C131" s="51">
        <v>1</v>
      </c>
      <c r="D131" s="2"/>
      <c r="E131" s="115">
        <f>VLOOKUP(TRIM(SUBSTITUTE(B131,"-","")),'racer price data on 10-23-23'!A:B,2,FALSE)</f>
        <v>269</v>
      </c>
      <c r="F131" s="115">
        <f t="shared" si="10"/>
        <v>0</v>
      </c>
      <c r="G131" s="44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x14ac:dyDescent="0.25">
      <c r="A132" s="195" t="s">
        <v>313</v>
      </c>
      <c r="B132" s="196" t="s">
        <v>314</v>
      </c>
      <c r="C132" s="51">
        <v>1</v>
      </c>
      <c r="D132" s="2"/>
      <c r="E132" s="115">
        <f>VLOOKUP(TRIM(SUBSTITUTE(B132,"-","")),'racer price data on 10-23-23'!A:B,2,FALSE)</f>
        <v>269</v>
      </c>
      <c r="F132" s="115">
        <f t="shared" si="10"/>
        <v>0</v>
      </c>
      <c r="G132" s="44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x14ac:dyDescent="0.25">
      <c r="A133" s="8" t="s">
        <v>315</v>
      </c>
      <c r="B133" s="3" t="s">
        <v>316</v>
      </c>
      <c r="C133" s="12">
        <v>1</v>
      </c>
      <c r="D133" s="12"/>
      <c r="E133" s="115">
        <f>VLOOKUP(TRIM(SUBSTITUTE(B133,"-","")),'racer price data on 10-23-23'!A:B,2,FALSE)</f>
        <v>281.89999999999998</v>
      </c>
      <c r="F133" s="115">
        <f t="shared" si="10"/>
        <v>0</v>
      </c>
      <c r="G133" s="44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x14ac:dyDescent="0.25">
      <c r="A134" s="8" t="s">
        <v>317</v>
      </c>
      <c r="B134" s="3" t="s">
        <v>318</v>
      </c>
      <c r="C134" s="12">
        <v>1</v>
      </c>
      <c r="D134" s="12"/>
      <c r="E134" s="115">
        <f>VLOOKUP(TRIM(SUBSTITUTE(B134,"-","")),'racer price data on 10-23-23'!A:B,2,FALSE)</f>
        <v>189.83</v>
      </c>
      <c r="F134" s="115">
        <f t="shared" si="10"/>
        <v>0</v>
      </c>
      <c r="G134" s="44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x14ac:dyDescent="0.25">
      <c r="A135" s="8" t="s">
        <v>319</v>
      </c>
      <c r="B135" s="3" t="s">
        <v>320</v>
      </c>
      <c r="C135" s="12">
        <v>1</v>
      </c>
      <c r="D135" s="12"/>
      <c r="E135" s="115">
        <f>VLOOKUP(TRIM(SUBSTITUTE(B135,"-","")),'racer price data on 10-23-23'!A:B,2,FALSE)</f>
        <v>290.12</v>
      </c>
      <c r="F135" s="115">
        <f t="shared" si="10"/>
        <v>0</v>
      </c>
      <c r="G135" s="44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x14ac:dyDescent="0.25">
      <c r="A136" s="8" t="s">
        <v>321</v>
      </c>
      <c r="B136" s="17" t="s">
        <v>322</v>
      </c>
      <c r="C136" s="51">
        <v>1</v>
      </c>
      <c r="D136"/>
      <c r="E136" s="115">
        <f>VLOOKUP(TRIM(SUBSTITUTE(B136,"-","")),'racer price data on 10-23-23'!A:B,2,FALSE)</f>
        <v>435.71</v>
      </c>
      <c r="F136" s="115">
        <f t="shared" si="10"/>
        <v>0</v>
      </c>
      <c r="G136" s="44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x14ac:dyDescent="0.25">
      <c r="A137" s="8" t="s">
        <v>323</v>
      </c>
      <c r="B137" s="3" t="s">
        <v>324</v>
      </c>
      <c r="C137" s="12">
        <v>1</v>
      </c>
      <c r="D137" s="12"/>
      <c r="E137" s="115">
        <f>VLOOKUP(TRIM(SUBSTITUTE(B137,"-","")),'racer price data on 10-23-23'!A:B,2,FALSE)</f>
        <v>38.11</v>
      </c>
      <c r="F137" s="115">
        <f t="shared" si="10"/>
        <v>0</v>
      </c>
      <c r="G137" s="44" t="s">
        <v>325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ht="15.75" thickBot="1" x14ac:dyDescent="0.3">
      <c r="A138" s="189" t="s">
        <v>326</v>
      </c>
      <c r="B138" s="197" t="s">
        <v>327</v>
      </c>
      <c r="C138" s="15">
        <v>1</v>
      </c>
      <c r="D138" s="15"/>
      <c r="E138" s="198">
        <f>VLOOKUP(TRIM(SUBSTITUTE(B138,"-","")),'racer price data on 10-23-23'!A:B,2,FALSE)</f>
        <v>25.65</v>
      </c>
      <c r="F138" s="198">
        <f t="shared" si="10"/>
        <v>0</v>
      </c>
      <c r="G138" s="40" t="s">
        <v>325</v>
      </c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ht="21" thickBot="1" x14ac:dyDescent="0.3">
      <c r="A139" s="253" t="s">
        <v>571</v>
      </c>
      <c r="B139" s="254"/>
      <c r="C139" s="254"/>
      <c r="D139" s="254"/>
      <c r="E139" s="254"/>
      <c r="F139" s="254"/>
      <c r="G139" s="255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x14ac:dyDescent="0.25">
      <c r="A140" s="71" t="s">
        <v>328</v>
      </c>
      <c r="B140" s="78" t="s">
        <v>329</v>
      </c>
      <c r="C140" s="13">
        <v>1</v>
      </c>
      <c r="D140" s="57"/>
      <c r="E140" s="214">
        <f>VLOOKUP(TRIM(SUBSTITUTE(B140,"-","")),'racer price data on 10-23-23'!A:B,2,FALSE)</f>
        <v>1099</v>
      </c>
      <c r="F140" s="147">
        <f t="shared" si="10"/>
        <v>0</v>
      </c>
      <c r="G140" s="77" t="s">
        <v>439</v>
      </c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x14ac:dyDescent="0.25">
      <c r="A141" s="73" t="s">
        <v>330</v>
      </c>
      <c r="B141" s="75" t="s">
        <v>331</v>
      </c>
      <c r="C141" s="4">
        <v>1</v>
      </c>
      <c r="D141" s="51"/>
      <c r="E141" s="211">
        <f>VLOOKUP(TRIM(SUBSTITUTE(B141,"-","")),'racer price data on 10-23-23'!A:B,2,FALSE)</f>
        <v>2598</v>
      </c>
      <c r="F141" s="115">
        <f t="shared" si="10"/>
        <v>0</v>
      </c>
      <c r="G141" s="44" t="s">
        <v>440</v>
      </c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x14ac:dyDescent="0.25">
      <c r="A142" s="239" t="s">
        <v>601</v>
      </c>
      <c r="B142" s="240" t="s">
        <v>602</v>
      </c>
      <c r="C142" s="25">
        <v>1</v>
      </c>
      <c r="D142" s="220"/>
      <c r="E142" s="213">
        <v>63.07</v>
      </c>
      <c r="F142" s="115"/>
      <c r="G142" s="44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x14ac:dyDescent="0.25">
      <c r="A143" s="239" t="s">
        <v>611</v>
      </c>
      <c r="B143" s="240" t="s">
        <v>612</v>
      </c>
      <c r="C143" s="25">
        <v>1</v>
      </c>
      <c r="D143" s="220"/>
      <c r="E143" s="213">
        <v>1.88</v>
      </c>
      <c r="F143" s="115"/>
      <c r="G143" s="44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x14ac:dyDescent="0.25">
      <c r="A144" s="239" t="s">
        <v>603</v>
      </c>
      <c r="B144" s="212" t="s">
        <v>604</v>
      </c>
      <c r="C144" s="25">
        <v>1</v>
      </c>
      <c r="D144" s="220"/>
      <c r="E144" s="213">
        <v>75</v>
      </c>
      <c r="F144" s="115"/>
      <c r="G144" s="44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32" x14ac:dyDescent="0.25">
      <c r="A145" s="17" t="s">
        <v>442</v>
      </c>
      <c r="B145" s="75" t="s">
        <v>438</v>
      </c>
      <c r="C145" s="4">
        <v>1</v>
      </c>
      <c r="D145" s="51"/>
      <c r="E145" s="211">
        <f>VLOOKUP(TRIM(SUBSTITUTE(B145,"-","")),'racer price data on 10-23-23'!A:B,2,FALSE)</f>
        <v>75</v>
      </c>
      <c r="F145" s="115">
        <f t="shared" si="10"/>
        <v>0</v>
      </c>
      <c r="G145" s="44" t="s">
        <v>437</v>
      </c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32" x14ac:dyDescent="0.25">
      <c r="A146" s="17" t="s">
        <v>441</v>
      </c>
      <c r="B146" s="75" t="s">
        <v>332</v>
      </c>
      <c r="C146" s="4">
        <v>1</v>
      </c>
      <c r="D146" s="51"/>
      <c r="E146" s="211">
        <f>VLOOKUP(TRIM(SUBSTITUTE(B146,"-","")),'racer price data on 10-23-23'!A:B,2,FALSE)</f>
        <v>140</v>
      </c>
      <c r="F146" s="115">
        <f t="shared" si="10"/>
        <v>0</v>
      </c>
      <c r="G146" s="44" t="s">
        <v>333</v>
      </c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32" x14ac:dyDescent="0.25">
      <c r="A147" s="241" t="s">
        <v>572</v>
      </c>
      <c r="B147" s="212" t="s">
        <v>574</v>
      </c>
      <c r="C147" s="25">
        <v>1</v>
      </c>
      <c r="D147" s="220"/>
      <c r="E147" s="213">
        <v>402</v>
      </c>
      <c r="F147" s="115">
        <f t="shared" si="10"/>
        <v>0</v>
      </c>
      <c r="G147" s="230" t="s">
        <v>591</v>
      </c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32" x14ac:dyDescent="0.25">
      <c r="A148" s="239" t="s">
        <v>580</v>
      </c>
      <c r="B148" s="212" t="s">
        <v>573</v>
      </c>
      <c r="C148" s="25">
        <v>1</v>
      </c>
      <c r="D148" s="220"/>
      <c r="E148" s="213">
        <v>323</v>
      </c>
      <c r="F148" s="115">
        <f t="shared" si="10"/>
        <v>0</v>
      </c>
      <c r="G148" s="83" t="s">
        <v>592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32" x14ac:dyDescent="0.25">
      <c r="A149" s="239" t="s">
        <v>579</v>
      </c>
      <c r="B149" s="212" t="s">
        <v>578</v>
      </c>
      <c r="C149" s="25">
        <v>1</v>
      </c>
      <c r="D149" s="220"/>
      <c r="E149" s="213">
        <v>277</v>
      </c>
      <c r="F149" s="115">
        <f t="shared" si="10"/>
        <v>0</v>
      </c>
      <c r="G149" s="83" t="s">
        <v>593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32" x14ac:dyDescent="0.25">
      <c r="A150" s="239" t="s">
        <v>582</v>
      </c>
      <c r="B150" s="212" t="s">
        <v>581</v>
      </c>
      <c r="C150" s="25">
        <v>1</v>
      </c>
      <c r="D150" s="220"/>
      <c r="E150" s="213">
        <v>73</v>
      </c>
      <c r="F150" s="115">
        <f t="shared" si="10"/>
        <v>0</v>
      </c>
      <c r="G150" s="83" t="s">
        <v>594</v>
      </c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32" x14ac:dyDescent="0.25">
      <c r="A151" s="215" t="s">
        <v>585</v>
      </c>
      <c r="B151" s="212" t="s">
        <v>584</v>
      </c>
      <c r="C151" s="25">
        <v>1</v>
      </c>
      <c r="D151" s="220"/>
      <c r="E151" s="213">
        <v>27</v>
      </c>
      <c r="F151" s="115">
        <f t="shared" si="10"/>
        <v>0</v>
      </c>
      <c r="G151" s="83" t="s">
        <v>595</v>
      </c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32" x14ac:dyDescent="0.25">
      <c r="A152" s="215" t="s">
        <v>583</v>
      </c>
      <c r="B152" s="212" t="s">
        <v>586</v>
      </c>
      <c r="C152" s="25">
        <v>1</v>
      </c>
      <c r="D152" s="220"/>
      <c r="E152" s="213">
        <v>40</v>
      </c>
      <c r="F152" s="115">
        <f t="shared" si="10"/>
        <v>0</v>
      </c>
      <c r="G152" s="83" t="s">
        <v>596</v>
      </c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32" ht="15.75" thickBot="1" x14ac:dyDescent="0.3">
      <c r="A153" s="84" t="s">
        <v>587</v>
      </c>
      <c r="B153" s="85" t="s">
        <v>291</v>
      </c>
      <c r="C153" s="86">
        <v>1</v>
      </c>
      <c r="D153" s="221"/>
      <c r="E153" s="216">
        <v>185</v>
      </c>
      <c r="F153" s="198"/>
      <c r="G153" s="40" t="s">
        <v>588</v>
      </c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32" ht="21" thickBot="1" x14ac:dyDescent="0.3">
      <c r="A154" s="263" t="s">
        <v>334</v>
      </c>
      <c r="B154" s="264"/>
      <c r="C154" s="264"/>
      <c r="D154" s="264"/>
      <c r="E154" s="264"/>
      <c r="F154" s="264"/>
      <c r="G154" s="265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32" x14ac:dyDescent="0.25">
      <c r="A155" s="110" t="s">
        <v>335</v>
      </c>
      <c r="B155" s="111" t="s">
        <v>336</v>
      </c>
      <c r="C155" s="112">
        <v>1</v>
      </c>
      <c r="D155" s="112"/>
      <c r="E155" s="172">
        <f>VLOOKUP(TRIM(SUBSTITUTE(B155,"-","")),'racer price data on 10-23-23'!A:B,2,FALSE)</f>
        <v>1246</v>
      </c>
      <c r="F155" s="199">
        <f>SUM(D155*E155)</f>
        <v>0</v>
      </c>
      <c r="G155" s="39" t="s">
        <v>337</v>
      </c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32" x14ac:dyDescent="0.25">
      <c r="A156" s="8" t="s">
        <v>339</v>
      </c>
      <c r="B156" s="3" t="s">
        <v>340</v>
      </c>
      <c r="C156" s="12">
        <v>1</v>
      </c>
      <c r="D156" s="12"/>
      <c r="E156" s="42">
        <f>VLOOKUP(TRIM(SUBSTITUTE(B156,"-","")),'racer price data on 10-23-23'!A:B,2,FALSE)</f>
        <v>47</v>
      </c>
      <c r="F156" s="42">
        <f>SUM(D156*E156)</f>
        <v>0</v>
      </c>
      <c r="G156" s="33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32" ht="15.75" thickBot="1" x14ac:dyDescent="0.3">
      <c r="A157" s="30" t="s">
        <v>341</v>
      </c>
      <c r="B157" s="31" t="s">
        <v>342</v>
      </c>
      <c r="C157" s="56">
        <v>1</v>
      </c>
      <c r="D157" s="56"/>
      <c r="E157" s="43">
        <f>VLOOKUP(TRIM(SUBSTITUTE(B157,"-","")),'racer price data on 10-23-23'!A:B,2,FALSE)</f>
        <v>27.02</v>
      </c>
      <c r="F157" s="43">
        <f>SUM(D157*E157)</f>
        <v>0</v>
      </c>
      <c r="G157" s="34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32" ht="16.5" thickBot="1" x14ac:dyDescent="0.3">
      <c r="A158" s="256" t="s">
        <v>343</v>
      </c>
      <c r="B158" s="257" t="s">
        <v>344</v>
      </c>
      <c r="C158" s="49"/>
      <c r="D158" s="24"/>
      <c r="E158" s="79"/>
      <c r="F158" s="26"/>
      <c r="G158" s="61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32" ht="24" thickBot="1" x14ac:dyDescent="0.4">
      <c r="A159" s="256"/>
      <c r="B159" s="257"/>
      <c r="C159" s="49"/>
      <c r="D159" s="222"/>
      <c r="E159" s="205" t="s">
        <v>345</v>
      </c>
      <c r="F159" s="206"/>
      <c r="G159" s="6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32" ht="24" customHeight="1" thickBot="1" x14ac:dyDescent="0.3">
      <c r="A160" s="256"/>
      <c r="B160" s="257"/>
      <c r="C160" s="49"/>
      <c r="D160" s="207"/>
      <c r="E160" s="242" t="s">
        <v>599</v>
      </c>
      <c r="F160" s="243"/>
      <c r="G160" s="63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24" customHeight="1" thickBot="1" x14ac:dyDescent="0.3">
      <c r="A161" s="208" t="s">
        <v>2</v>
      </c>
      <c r="B161" s="209" t="s">
        <v>346</v>
      </c>
      <c r="C161" s="210"/>
      <c r="D161" s="210" t="s">
        <v>347</v>
      </c>
      <c r="E161" s="244"/>
      <c r="F161" s="245"/>
      <c r="G161" s="63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23.25" customHeight="1" thickBot="1" x14ac:dyDescent="0.3">
      <c r="A162" s="71" t="s">
        <v>252</v>
      </c>
      <c r="B162" s="72" t="s">
        <v>348</v>
      </c>
      <c r="C162" s="72"/>
      <c r="D162" s="231" t="s">
        <v>349</v>
      </c>
      <c r="E162" s="246"/>
      <c r="F162" s="247"/>
      <c r="G162" s="63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x14ac:dyDescent="0.25">
      <c r="A163" s="73" t="s">
        <v>350</v>
      </c>
      <c r="B163" s="17" t="s">
        <v>348</v>
      </c>
      <c r="C163" s="17"/>
      <c r="D163" s="223" t="s">
        <v>351</v>
      </c>
      <c r="E163" s="80"/>
      <c r="F163" s="64"/>
      <c r="G163" s="63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x14ac:dyDescent="0.25">
      <c r="A164" s="73" t="s">
        <v>352</v>
      </c>
      <c r="B164" s="17" t="s">
        <v>348</v>
      </c>
      <c r="C164" s="17"/>
      <c r="D164" s="223" t="s">
        <v>353</v>
      </c>
      <c r="E164" s="80"/>
      <c r="F164" s="64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x14ac:dyDescent="0.25">
      <c r="A165" s="73" t="s">
        <v>354</v>
      </c>
      <c r="B165" s="17" t="s">
        <v>348</v>
      </c>
      <c r="C165" s="17"/>
      <c r="D165" s="223" t="s">
        <v>355</v>
      </c>
      <c r="E165" s="80"/>
      <c r="F165" s="64"/>
      <c r="G165" s="61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x14ac:dyDescent="0.25">
      <c r="A166" s="73" t="s">
        <v>356</v>
      </c>
      <c r="B166" s="17" t="s">
        <v>348</v>
      </c>
      <c r="C166" s="17"/>
      <c r="D166" s="223" t="s">
        <v>357</v>
      </c>
      <c r="E166" s="80"/>
      <c r="F166" s="64"/>
      <c r="G166" s="63"/>
      <c r="H166" s="22"/>
      <c r="I166" s="28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x14ac:dyDescent="0.25">
      <c r="A167" s="73" t="s">
        <v>358</v>
      </c>
      <c r="B167" s="17" t="s">
        <v>348</v>
      </c>
      <c r="C167" s="17"/>
      <c r="D167" s="223" t="s">
        <v>359</v>
      </c>
      <c r="E167" s="80"/>
      <c r="F167" s="64"/>
      <c r="G167" s="63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x14ac:dyDescent="0.25">
      <c r="A168" s="73" t="s">
        <v>360</v>
      </c>
      <c r="B168" s="17" t="s">
        <v>348</v>
      </c>
      <c r="C168" s="17"/>
      <c r="D168" s="223" t="s">
        <v>361</v>
      </c>
      <c r="E168" s="80"/>
      <c r="F168" s="64"/>
      <c r="G168" s="63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x14ac:dyDescent="0.25">
      <c r="A169" s="73" t="s">
        <v>362</v>
      </c>
      <c r="B169" s="17" t="s">
        <v>348</v>
      </c>
      <c r="C169" s="17"/>
      <c r="D169" s="223" t="s">
        <v>363</v>
      </c>
      <c r="E169" s="80"/>
      <c r="F169" s="64"/>
      <c r="G169" s="63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x14ac:dyDescent="0.25">
      <c r="A170" s="73" t="s">
        <v>364</v>
      </c>
      <c r="B170" s="17" t="s">
        <v>348</v>
      </c>
      <c r="C170" s="17"/>
      <c r="D170" s="223" t="s">
        <v>365</v>
      </c>
      <c r="E170" s="80"/>
      <c r="F170" s="64"/>
      <c r="G170" s="63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x14ac:dyDescent="0.25">
      <c r="A171" s="73" t="s">
        <v>366</v>
      </c>
      <c r="B171" s="17" t="s">
        <v>348</v>
      </c>
      <c r="C171" s="17"/>
      <c r="D171" s="223" t="s">
        <v>367</v>
      </c>
      <c r="E171" s="80"/>
      <c r="F171" s="64"/>
      <c r="G171" s="63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x14ac:dyDescent="0.25">
      <c r="A172" s="73" t="s">
        <v>368</v>
      </c>
      <c r="B172" s="17" t="s">
        <v>348</v>
      </c>
      <c r="C172" s="17"/>
      <c r="D172" s="223" t="s">
        <v>369</v>
      </c>
      <c r="E172" s="80"/>
      <c r="F172" s="64"/>
      <c r="G172" s="63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x14ac:dyDescent="0.25">
      <c r="A173" s="73" t="s">
        <v>370</v>
      </c>
      <c r="B173" s="17" t="s">
        <v>348</v>
      </c>
      <c r="C173" s="17"/>
      <c r="D173" s="223" t="s">
        <v>371</v>
      </c>
      <c r="E173" s="80"/>
      <c r="F173" s="64"/>
      <c r="G173" s="63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x14ac:dyDescent="0.25">
      <c r="A174" s="73" t="s">
        <v>372</v>
      </c>
      <c r="B174" s="17" t="s">
        <v>348</v>
      </c>
      <c r="C174" s="17"/>
      <c r="D174" s="223" t="s">
        <v>373</v>
      </c>
      <c r="E174" s="80"/>
      <c r="F174" s="64"/>
      <c r="G174" s="63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x14ac:dyDescent="0.25">
      <c r="A175" s="73" t="s">
        <v>374</v>
      </c>
      <c r="B175" s="17" t="s">
        <v>348</v>
      </c>
      <c r="C175" s="17"/>
      <c r="D175" s="223" t="s">
        <v>375</v>
      </c>
      <c r="E175" s="80"/>
      <c r="F175" s="64"/>
      <c r="G175" s="63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x14ac:dyDescent="0.25">
      <c r="A176" s="73" t="s">
        <v>376</v>
      </c>
      <c r="B176" s="17" t="s">
        <v>348</v>
      </c>
      <c r="C176" s="17"/>
      <c r="D176" s="223" t="s">
        <v>377</v>
      </c>
      <c r="E176" s="80"/>
      <c r="F176" s="64"/>
      <c r="G176" s="63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x14ac:dyDescent="0.25">
      <c r="A177" s="73" t="s">
        <v>378</v>
      </c>
      <c r="B177" s="17" t="s">
        <v>348</v>
      </c>
      <c r="C177" s="17"/>
      <c r="D177" s="223" t="s">
        <v>379</v>
      </c>
      <c r="E177" s="80"/>
      <c r="F177" s="64"/>
      <c r="G177" s="63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x14ac:dyDescent="0.25">
      <c r="A178" s="73" t="s">
        <v>380</v>
      </c>
      <c r="B178" s="17" t="s">
        <v>348</v>
      </c>
      <c r="C178" s="17"/>
      <c r="D178" s="223" t="s">
        <v>381</v>
      </c>
      <c r="E178" s="80"/>
      <c r="F178" s="64"/>
      <c r="G178" s="63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x14ac:dyDescent="0.25">
      <c r="A179" s="73" t="s">
        <v>382</v>
      </c>
      <c r="B179" s="17" t="s">
        <v>348</v>
      </c>
      <c r="C179" s="17"/>
      <c r="D179" s="223" t="s">
        <v>383</v>
      </c>
      <c r="E179" s="80"/>
      <c r="F179" s="64"/>
      <c r="G179" s="63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x14ac:dyDescent="0.25">
      <c r="A180" s="73" t="s">
        <v>384</v>
      </c>
      <c r="B180" s="17" t="s">
        <v>348</v>
      </c>
      <c r="C180" s="17"/>
      <c r="D180" s="223" t="s">
        <v>385</v>
      </c>
      <c r="E180" s="80"/>
      <c r="F180" s="64"/>
      <c r="G180" s="63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x14ac:dyDescent="0.25">
      <c r="A181" s="73" t="s">
        <v>386</v>
      </c>
      <c r="B181" s="17" t="s">
        <v>348</v>
      </c>
      <c r="C181" s="17"/>
      <c r="D181" s="223" t="s">
        <v>387</v>
      </c>
      <c r="E181" s="80"/>
      <c r="F181" s="64"/>
      <c r="G181" s="63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x14ac:dyDescent="0.25">
      <c r="A182" s="73" t="s">
        <v>388</v>
      </c>
      <c r="B182" s="17" t="s">
        <v>348</v>
      </c>
      <c r="C182" s="17"/>
      <c r="D182" s="223" t="s">
        <v>389</v>
      </c>
      <c r="E182" s="80"/>
      <c r="F182" s="64"/>
      <c r="G182" s="63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x14ac:dyDescent="0.25">
      <c r="A183" s="73" t="s">
        <v>390</v>
      </c>
      <c r="B183" s="17" t="s">
        <v>348</v>
      </c>
      <c r="C183" s="17"/>
      <c r="D183" s="223" t="s">
        <v>391</v>
      </c>
      <c r="E183" s="80"/>
      <c r="F183" s="64"/>
      <c r="G183" s="63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x14ac:dyDescent="0.25">
      <c r="A184" s="73" t="s">
        <v>392</v>
      </c>
      <c r="B184" s="17" t="s">
        <v>348</v>
      </c>
      <c r="C184" s="17"/>
      <c r="D184" s="223" t="s">
        <v>393</v>
      </c>
      <c r="E184" s="80"/>
      <c r="F184" s="64"/>
      <c r="G184" s="63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x14ac:dyDescent="0.25">
      <c r="A185" s="73" t="s">
        <v>374</v>
      </c>
      <c r="B185" s="17" t="s">
        <v>348</v>
      </c>
      <c r="C185" s="17"/>
      <c r="D185" s="223" t="s">
        <v>394</v>
      </c>
      <c r="E185" s="80"/>
      <c r="F185" s="64"/>
      <c r="G185" s="63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x14ac:dyDescent="0.25">
      <c r="A186" s="73" t="s">
        <v>376</v>
      </c>
      <c r="B186" s="17" t="s">
        <v>348</v>
      </c>
      <c r="C186" s="17"/>
      <c r="D186" s="223" t="s">
        <v>395</v>
      </c>
      <c r="E186" s="80"/>
      <c r="F186" s="64"/>
      <c r="G186" s="63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x14ac:dyDescent="0.25">
      <c r="A187" s="73" t="s">
        <v>382</v>
      </c>
      <c r="B187" s="17" t="s">
        <v>348</v>
      </c>
      <c r="C187" s="17"/>
      <c r="D187" s="223" t="s">
        <v>396</v>
      </c>
      <c r="E187" s="80"/>
      <c r="F187" s="64"/>
      <c r="G187" s="63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x14ac:dyDescent="0.25">
      <c r="A188" s="73" t="s">
        <v>397</v>
      </c>
      <c r="B188" s="17" t="s">
        <v>398</v>
      </c>
      <c r="C188" s="17"/>
      <c r="D188" s="223" t="s">
        <v>399</v>
      </c>
      <c r="E188" s="80"/>
      <c r="F188" s="64"/>
      <c r="G188" s="63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x14ac:dyDescent="0.25">
      <c r="A189" s="73" t="s">
        <v>400</v>
      </c>
      <c r="B189" s="17" t="s">
        <v>398</v>
      </c>
      <c r="C189" s="17"/>
      <c r="D189" s="223" t="s">
        <v>401</v>
      </c>
      <c r="E189" s="80"/>
      <c r="F189" s="64"/>
      <c r="G189" s="63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x14ac:dyDescent="0.25">
      <c r="A190" s="73" t="s">
        <v>402</v>
      </c>
      <c r="B190" s="17" t="s">
        <v>398</v>
      </c>
      <c r="C190" s="17"/>
      <c r="D190" s="223" t="s">
        <v>403</v>
      </c>
      <c r="E190" s="80"/>
      <c r="F190" s="64"/>
      <c r="G190" s="63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x14ac:dyDescent="0.25">
      <c r="A191" s="73" t="s">
        <v>404</v>
      </c>
      <c r="B191" s="17" t="s">
        <v>398</v>
      </c>
      <c r="C191" s="17"/>
      <c r="D191" s="223" t="s">
        <v>405</v>
      </c>
      <c r="E191" s="80"/>
      <c r="F191" s="64"/>
      <c r="G191" s="63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x14ac:dyDescent="0.25">
      <c r="A192" s="73" t="s">
        <v>406</v>
      </c>
      <c r="B192" s="17" t="s">
        <v>398</v>
      </c>
      <c r="C192" s="17"/>
      <c r="D192" s="223" t="s">
        <v>407</v>
      </c>
      <c r="E192" s="80"/>
      <c r="F192" s="64"/>
      <c r="G192" s="63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x14ac:dyDescent="0.25">
      <c r="A193" s="73" t="s">
        <v>408</v>
      </c>
      <c r="B193" s="17" t="s">
        <v>409</v>
      </c>
      <c r="C193" s="17"/>
      <c r="D193" s="223" t="s">
        <v>410</v>
      </c>
      <c r="E193" s="80"/>
      <c r="F193" s="64"/>
      <c r="G193" s="63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x14ac:dyDescent="0.25">
      <c r="A194" s="73" t="s">
        <v>411</v>
      </c>
      <c r="B194" s="17" t="s">
        <v>409</v>
      </c>
      <c r="C194" s="17"/>
      <c r="D194" s="223" t="s">
        <v>412</v>
      </c>
      <c r="E194" s="80"/>
      <c r="F194" s="64"/>
      <c r="G194" s="63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x14ac:dyDescent="0.25">
      <c r="A195" s="73" t="s">
        <v>204</v>
      </c>
      <c r="B195" s="17" t="s">
        <v>409</v>
      </c>
      <c r="C195" s="17"/>
      <c r="D195" s="223" t="s">
        <v>203</v>
      </c>
      <c r="E195" s="80"/>
      <c r="F195" s="64"/>
      <c r="G195" s="63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x14ac:dyDescent="0.25">
      <c r="A196" s="73" t="s">
        <v>206</v>
      </c>
      <c r="B196" s="17" t="s">
        <v>409</v>
      </c>
      <c r="C196" s="17"/>
      <c r="D196" s="223" t="s">
        <v>205</v>
      </c>
      <c r="E196" s="80"/>
      <c r="F196" s="64"/>
      <c r="G196" s="63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x14ac:dyDescent="0.25">
      <c r="A197" s="73" t="s">
        <v>208</v>
      </c>
      <c r="B197" s="17" t="s">
        <v>409</v>
      </c>
      <c r="C197" s="17"/>
      <c r="D197" s="223" t="s">
        <v>207</v>
      </c>
      <c r="E197" s="80"/>
      <c r="F197" s="64"/>
      <c r="G197" s="63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x14ac:dyDescent="0.25">
      <c r="A198" s="73" t="s">
        <v>210</v>
      </c>
      <c r="B198" s="17" t="s">
        <v>409</v>
      </c>
      <c r="C198" s="17"/>
      <c r="D198" s="223" t="s">
        <v>209</v>
      </c>
      <c r="E198" s="80"/>
      <c r="F198" s="64"/>
      <c r="G198" s="63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5">
      <c r="A199" s="73" t="s">
        <v>413</v>
      </c>
      <c r="B199" s="17" t="s">
        <v>409</v>
      </c>
      <c r="C199" s="17"/>
      <c r="D199" s="223" t="s">
        <v>414</v>
      </c>
      <c r="E199" s="80"/>
      <c r="F199" s="64"/>
      <c r="G199" s="63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5">
      <c r="A200" s="73" t="s">
        <v>415</v>
      </c>
      <c r="B200" s="17" t="s">
        <v>416</v>
      </c>
      <c r="C200" s="17"/>
      <c r="D200" s="223" t="s">
        <v>417</v>
      </c>
      <c r="E200" s="80"/>
      <c r="F200" s="64"/>
      <c r="G200" s="63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5">
      <c r="A201" s="73" t="s">
        <v>418</v>
      </c>
      <c r="B201" s="17" t="s">
        <v>416</v>
      </c>
      <c r="C201" s="17"/>
      <c r="D201" s="223" t="s">
        <v>419</v>
      </c>
      <c r="E201" s="80"/>
      <c r="F201" s="64"/>
      <c r="G201" s="63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x14ac:dyDescent="0.25">
      <c r="A202" s="73" t="s">
        <v>68</v>
      </c>
      <c r="B202" s="17" t="s">
        <v>416</v>
      </c>
      <c r="C202" s="17"/>
      <c r="D202" s="223" t="s">
        <v>67</v>
      </c>
      <c r="E202" s="80"/>
      <c r="F202" s="64"/>
      <c r="G202" s="63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x14ac:dyDescent="0.25">
      <c r="A203" s="73" t="s">
        <v>420</v>
      </c>
      <c r="B203" s="17" t="s">
        <v>416</v>
      </c>
      <c r="C203" s="17"/>
      <c r="D203" s="223" t="s">
        <v>421</v>
      </c>
      <c r="E203" s="80"/>
      <c r="F203" s="64"/>
      <c r="G203" s="63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x14ac:dyDescent="0.25">
      <c r="A204" s="73" t="s">
        <v>72</v>
      </c>
      <c r="B204" s="17" t="s">
        <v>416</v>
      </c>
      <c r="C204" s="17"/>
      <c r="D204" s="223" t="s">
        <v>422</v>
      </c>
      <c r="E204" s="80"/>
      <c r="F204" s="64"/>
      <c r="G204" s="63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x14ac:dyDescent="0.25">
      <c r="A205" s="73" t="s">
        <v>70</v>
      </c>
      <c r="B205" s="17" t="s">
        <v>416</v>
      </c>
      <c r="C205" s="17"/>
      <c r="D205" s="223" t="s">
        <v>423</v>
      </c>
      <c r="E205" s="80"/>
      <c r="F205" s="64"/>
      <c r="G205" s="63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x14ac:dyDescent="0.25">
      <c r="A206" s="73" t="s">
        <v>424</v>
      </c>
      <c r="B206" s="17" t="s">
        <v>416</v>
      </c>
      <c r="C206" s="17"/>
      <c r="D206" s="223" t="s">
        <v>425</v>
      </c>
      <c r="E206" s="80"/>
      <c r="F206" s="64"/>
      <c r="G206" s="63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x14ac:dyDescent="0.25">
      <c r="A207" s="73" t="s">
        <v>426</v>
      </c>
      <c r="B207" s="17" t="s">
        <v>416</v>
      </c>
      <c r="C207" s="17"/>
      <c r="D207" s="223" t="s">
        <v>427</v>
      </c>
      <c r="E207" s="80"/>
      <c r="F207" s="64"/>
      <c r="G207" s="63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x14ac:dyDescent="0.25">
      <c r="A208" s="73" t="s">
        <v>428</v>
      </c>
      <c r="B208" s="17" t="s">
        <v>416</v>
      </c>
      <c r="C208" s="17"/>
      <c r="D208" s="223" t="s">
        <v>429</v>
      </c>
      <c r="E208" s="80"/>
      <c r="F208" s="64"/>
      <c r="G208" s="63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x14ac:dyDescent="0.25">
      <c r="A209" s="73" t="s">
        <v>430</v>
      </c>
      <c r="B209" s="17" t="s">
        <v>416</v>
      </c>
      <c r="C209" s="17"/>
      <c r="D209" s="223" t="s">
        <v>431</v>
      </c>
      <c r="E209" s="80"/>
      <c r="F209" s="64"/>
      <c r="G209" s="63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x14ac:dyDescent="0.25">
      <c r="A210" s="73" t="s">
        <v>432</v>
      </c>
      <c r="B210" s="17" t="s">
        <v>416</v>
      </c>
      <c r="C210" s="17"/>
      <c r="D210" s="223" t="s">
        <v>433</v>
      </c>
      <c r="E210" s="80"/>
      <c r="F210" s="64"/>
      <c r="G210" s="63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15.75" thickBot="1" x14ac:dyDescent="0.3">
      <c r="A211" s="74" t="s">
        <v>434</v>
      </c>
      <c r="B211" s="18" t="s">
        <v>416</v>
      </c>
      <c r="C211" s="18"/>
      <c r="D211" s="224" t="s">
        <v>435</v>
      </c>
      <c r="E211" s="80"/>
      <c r="F211" s="64"/>
      <c r="G211" s="63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x14ac:dyDescent="0.25">
      <c r="A212" s="65"/>
      <c r="B212" s="66"/>
      <c r="C212" s="67"/>
      <c r="D212" s="67"/>
      <c r="E212" s="80"/>
      <c r="F212" s="64"/>
      <c r="G212" s="63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x14ac:dyDescent="0.25">
      <c r="A213" s="65"/>
      <c r="B213" s="66"/>
      <c r="C213" s="67"/>
      <c r="D213" s="67"/>
      <c r="E213" s="80"/>
      <c r="F213" s="64"/>
      <c r="G213" s="63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x14ac:dyDescent="0.25">
      <c r="A214" s="65"/>
      <c r="B214" s="66"/>
      <c r="C214" s="67"/>
      <c r="D214" s="67"/>
      <c r="E214" s="80"/>
      <c r="F214" s="64"/>
      <c r="G214" s="63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x14ac:dyDescent="0.25">
      <c r="A215" s="65"/>
      <c r="B215" s="66"/>
      <c r="C215" s="67"/>
      <c r="D215" s="67"/>
      <c r="E215" s="80"/>
      <c r="F215" s="64"/>
      <c r="G215" s="63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x14ac:dyDescent="0.25">
      <c r="A216" s="65"/>
      <c r="B216" s="66"/>
      <c r="C216" s="67"/>
      <c r="D216" s="67"/>
      <c r="E216" s="80"/>
      <c r="F216" s="64"/>
      <c r="G216" s="63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x14ac:dyDescent="0.25">
      <c r="A217" s="19"/>
      <c r="B217" s="20"/>
      <c r="C217" s="58"/>
      <c r="D217" s="58"/>
      <c r="E217" s="81"/>
      <c r="F217" s="21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x14ac:dyDescent="0.25">
      <c r="A218" s="19"/>
      <c r="B218" s="20"/>
      <c r="C218" s="58"/>
      <c r="D218" s="58"/>
      <c r="E218" s="81"/>
      <c r="F218" s="21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x14ac:dyDescent="0.25">
      <c r="A219" s="19"/>
      <c r="B219" s="20"/>
      <c r="C219" s="58"/>
      <c r="D219" s="58"/>
      <c r="E219" s="81"/>
      <c r="F219" s="21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x14ac:dyDescent="0.25">
      <c r="A220" s="19"/>
      <c r="B220" s="20"/>
      <c r="C220" s="58"/>
      <c r="D220" s="58"/>
      <c r="E220" s="81"/>
      <c r="F220" s="21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32" x14ac:dyDescent="0.25">
      <c r="A221" s="19"/>
      <c r="B221" s="20"/>
      <c r="C221" s="58"/>
      <c r="D221" s="58"/>
      <c r="E221" s="81"/>
      <c r="F221" s="21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1:32" x14ac:dyDescent="0.25">
      <c r="A222" s="19"/>
      <c r="B222" s="20"/>
      <c r="C222" s="58"/>
      <c r="D222" s="58"/>
      <c r="E222" s="81"/>
      <c r="F222" s="21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1:32" x14ac:dyDescent="0.25">
      <c r="A223" s="19"/>
      <c r="B223" s="20"/>
      <c r="C223" s="58"/>
      <c r="D223" s="58"/>
      <c r="E223" s="81"/>
      <c r="F223" s="21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1:32" x14ac:dyDescent="0.25">
      <c r="A224" s="19"/>
      <c r="B224" s="20"/>
      <c r="C224" s="58"/>
      <c r="D224" s="58"/>
      <c r="E224" s="81"/>
      <c r="F224" s="21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1:15" x14ac:dyDescent="0.25">
      <c r="A225" s="19"/>
      <c r="B225" s="20"/>
      <c r="C225" s="58"/>
      <c r="D225" s="58"/>
      <c r="E225" s="81"/>
      <c r="F225" s="21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1:15" x14ac:dyDescent="0.25">
      <c r="A226" s="19"/>
      <c r="B226" s="20"/>
      <c r="C226" s="58"/>
      <c r="D226" s="58"/>
      <c r="E226" s="81"/>
      <c r="F226" s="21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1:15" x14ac:dyDescent="0.25">
      <c r="A227" s="19"/>
      <c r="B227" s="20"/>
      <c r="C227" s="58"/>
      <c r="D227" s="58"/>
      <c r="E227" s="81"/>
      <c r="F227" s="21"/>
      <c r="G227" s="22"/>
      <c r="H227" s="22"/>
      <c r="I227" s="22"/>
      <c r="J227" s="22"/>
      <c r="K227" s="22"/>
      <c r="L227" s="22"/>
      <c r="M227" s="22"/>
      <c r="N227" s="22"/>
      <c r="O227" s="22"/>
    </row>
    <row r="228" spans="1:15" x14ac:dyDescent="0.25">
      <c r="A228" s="19"/>
      <c r="B228" s="20"/>
      <c r="C228" s="58"/>
      <c r="D228" s="58"/>
      <c r="E228" s="81"/>
      <c r="F228" s="21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1:15" x14ac:dyDescent="0.25">
      <c r="A229" s="19"/>
      <c r="B229" s="20"/>
      <c r="C229" s="58"/>
      <c r="D229" s="58"/>
      <c r="E229" s="81"/>
      <c r="F229" s="21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15" x14ac:dyDescent="0.25">
      <c r="A230" s="19"/>
      <c r="B230" s="20"/>
      <c r="C230" s="58"/>
      <c r="D230" s="58"/>
      <c r="E230" s="81"/>
      <c r="F230" s="21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1:15" x14ac:dyDescent="0.25">
      <c r="A231" s="19"/>
      <c r="B231" s="20"/>
      <c r="C231" s="58"/>
      <c r="D231" s="58"/>
      <c r="E231" s="81"/>
      <c r="F231" s="21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15" x14ac:dyDescent="0.25">
      <c r="A232" s="19"/>
      <c r="B232" s="20"/>
      <c r="C232" s="58"/>
      <c r="D232" s="58"/>
      <c r="E232" s="81"/>
      <c r="F232" s="21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1:15" x14ac:dyDescent="0.25">
      <c r="A233" s="19"/>
      <c r="B233" s="20"/>
      <c r="C233" s="58"/>
      <c r="D233" s="58"/>
      <c r="E233" s="81"/>
      <c r="F233" s="21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1:15" x14ac:dyDescent="0.25">
      <c r="A234" s="19"/>
      <c r="B234" s="20"/>
      <c r="C234" s="58"/>
      <c r="D234" s="58"/>
      <c r="E234" s="81"/>
      <c r="F234" s="21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1:15" x14ac:dyDescent="0.25">
      <c r="A235" s="19"/>
      <c r="B235" s="20"/>
      <c r="C235" s="58"/>
      <c r="D235" s="58"/>
      <c r="E235" s="81"/>
      <c r="F235" s="21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1:15" x14ac:dyDescent="0.25">
      <c r="A236" s="19"/>
      <c r="B236" s="20"/>
      <c r="C236" s="58"/>
      <c r="D236" s="58"/>
      <c r="E236" s="81"/>
      <c r="F236" s="21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1:15" x14ac:dyDescent="0.25">
      <c r="A237" s="19"/>
      <c r="B237" s="20"/>
      <c r="C237" s="58"/>
      <c r="D237" s="58"/>
      <c r="E237" s="81"/>
      <c r="F237" s="21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1:15" x14ac:dyDescent="0.25">
      <c r="A238" s="19"/>
      <c r="B238" s="20"/>
      <c r="C238" s="58"/>
      <c r="D238" s="58"/>
      <c r="E238" s="81"/>
      <c r="F238" s="21"/>
      <c r="G238" s="22"/>
      <c r="H238" s="22"/>
      <c r="I238" s="22"/>
      <c r="J238" s="22"/>
      <c r="K238" s="22"/>
      <c r="L238" s="22"/>
      <c r="M238" s="22"/>
      <c r="N238" s="22"/>
      <c r="O238" s="22"/>
    </row>
  </sheetData>
  <mergeCells count="28">
    <mergeCell ref="G114:G115"/>
    <mergeCell ref="A91:G91"/>
    <mergeCell ref="A1:G3"/>
    <mergeCell ref="G4:G5"/>
    <mergeCell ref="A6:G6"/>
    <mergeCell ref="A20:G20"/>
    <mergeCell ref="C4:C5"/>
    <mergeCell ref="F4:F5"/>
    <mergeCell ref="A4:A5"/>
    <mergeCell ref="B4:B5"/>
    <mergeCell ref="D4:D5"/>
    <mergeCell ref="E4:E5"/>
    <mergeCell ref="E160:F162"/>
    <mergeCell ref="G124:G126"/>
    <mergeCell ref="G95:G96"/>
    <mergeCell ref="G21:G22"/>
    <mergeCell ref="A139:G139"/>
    <mergeCell ref="A158:A160"/>
    <mergeCell ref="B158:B160"/>
    <mergeCell ref="A94:G94"/>
    <mergeCell ref="A99:G99"/>
    <mergeCell ref="A108:G108"/>
    <mergeCell ref="A123:G123"/>
    <mergeCell ref="A154:G154"/>
    <mergeCell ref="A30:G30"/>
    <mergeCell ref="A50:G50"/>
    <mergeCell ref="A71:G71"/>
    <mergeCell ref="A80:G80"/>
  </mergeCells>
  <phoneticPr fontId="13" type="noConversion"/>
  <dataValidations count="6">
    <dataValidation allowBlank="1" showInputMessage="1" showErrorMessage="1" prompt="Enter Company Name in this cell" sqref="A158" xr:uid="{62C48ECA-F2F3-44A3-ACEA-5021EA3C2C05}"/>
    <dataValidation allowBlank="1" showInputMessage="1" showErrorMessage="1" prompt="Enter company Phone and Fax numbers in this cell" sqref="D160" xr:uid="{3A9415C9-C34D-4069-89C2-E0289A3D0585}"/>
    <dataValidation allowBlank="1" showInputMessage="1" showErrorMessage="1" prompt="Enter company Street Address, City, State, and Zip Code in this cell" sqref="B158:C158" xr:uid="{1D2045EA-99D0-4CF7-AE36-1C0B315C0C7F}"/>
    <dataValidation allowBlank="1" showInputMessage="1" showErrorMessage="1" prompt="Enter Service ID Number in this column under this heading. Use heading filters to find specific entries" sqref="A161:A162" xr:uid="{69463A4D-1553-4E6D-8F71-17E731407A2E}"/>
    <dataValidation allowBlank="1" showInputMessage="1" showErrorMessage="1" prompt="Enter Service Type in this column under this heading" sqref="B161:C162" xr:uid="{CF371A96-41FC-4FC7-A8F6-1DC088F09F4E}"/>
    <dataValidation allowBlank="1" showInputMessage="1" showErrorMessage="1" prompt="Enter Description in this column under this heading" sqref="D161:D162" xr:uid="{56EAB78A-0B92-44A5-A7E7-AB955EC82C71}"/>
  </dataValidations>
  <hyperlinks>
    <hyperlink ref="A109" r:id="rId1" display="https://www.mazdamotorsports.com/2019/05/20/parts-spotlight-mazda-motorsports-steering-wheel-by-mpi/" xr:uid="{6D410288-FFC4-46D5-B38D-2E6809B70A02}"/>
    <hyperlink ref="G116" r:id="rId2" display="https://maxpapisinc.com/wp-content/uploads/2021/07/MPI-MXP-07-07-WXL-DIMENSION-DEATIL.jpg" xr:uid="{D14C5EEA-1E3D-4201-A237-E6810A34CAA5}"/>
    <hyperlink ref="G117" r:id="rId3" display="https://maxpapisinc.com/wp-content/uploads/2021/07/MPI-MXP-07-07-WXL-DIMENSION-DEATIL.jpg" xr:uid="{8A3A7048-4089-49A3-B304-23078FA7CB97}"/>
    <hyperlink ref="G118" r:id="rId4" display="bolts to OEM seat mounts and provides a base and side brackets to mount a race seat" xr:uid="{7778217D-634C-430C-ABC3-8AD89E15F762}"/>
    <hyperlink ref="G119" r:id="rId5" display="https://maxpapisinc.com/product/mpi-br-un/" xr:uid="{AD4377C3-5584-40CB-AA51-E61394CF4C78}"/>
    <hyperlink ref="G111" r:id="rId6" xr:uid="{700527DA-2164-49CE-92F6-7FCFA8C12CEA}"/>
    <hyperlink ref="G112" r:id="rId7" xr:uid="{982D7607-471D-4887-BADB-DF6713AFE128}"/>
    <hyperlink ref="G114" r:id="rId8" xr:uid="{2AA642B6-3CD5-462F-9848-0B17BED20923}"/>
    <hyperlink ref="G113" r:id="rId9" xr:uid="{EB1B46C8-DC68-4431-A9F0-3190AE93F511}"/>
    <hyperlink ref="G128" r:id="rId10" display="screws into the OEM tow hook locations and sits behind the bumper" xr:uid="{77A957E7-9413-45F3-992A-5694BB20BB13}"/>
    <hyperlink ref="G110" r:id="rId11" display="used to install side windows to store the car and seal the interiror up" xr:uid="{983014CD-CB58-409C-AC36-00570A953B52}"/>
    <hyperlink ref="G92" r:id="rId12" xr:uid="{774E8F3D-186E-4981-8518-3360D7A6CA99}"/>
    <hyperlink ref="G147" r:id="rId13" xr:uid="{F094371D-8652-4243-B7FA-42F6CAE705F0}"/>
    <hyperlink ref="G8" r:id="rId14" xr:uid="{5ED41905-A410-4DF9-8119-23FC9F4309F7}"/>
    <hyperlink ref="G9" r:id="rId15" xr:uid="{E26EA33E-DCCF-4474-918E-82D65F160E9B}"/>
    <hyperlink ref="G12" r:id="rId16" xr:uid="{20A8204A-83F7-4185-AB08-C54A618D388E}"/>
    <hyperlink ref="G18" r:id="rId17" xr:uid="{F46BE3AC-2DF5-46E3-984B-4FF4DE01A7E9}"/>
    <hyperlink ref="G21:G22" r:id="rId18" display="Required to run radiator and oil cooler together.  Sold seprate for service parts needs" xr:uid="{C3A1B076-F5FB-4925-8220-8E8F15D78A6B}"/>
    <hyperlink ref="G44" r:id="rId19" xr:uid="{E712FAFC-3EA0-4B35-9175-A5876705878D}"/>
    <hyperlink ref="G36:G37" r:id="rId20" display="By: Kooks customs headers" xr:uid="{C264C251-32E3-441B-AE22-86BA9B4335B9}"/>
    <hyperlink ref="G57:G58" r:id="rId21" display="Set of 4 pistons includes rings but not wrist pins" xr:uid="{670F15D5-A250-48F0-BBC5-B059F38151C6}"/>
    <hyperlink ref="G26" r:id="rId22" xr:uid="{ECD8DF2E-EF3D-4086-82A7-A3CB1B6FE404}"/>
    <hyperlink ref="G83:G84" r:id="rId23" display="RST-3 Compound" xr:uid="{2879BB05-52BB-49AF-A7E3-593BBC248E65}"/>
    <hyperlink ref="G51" r:id="rId24" xr:uid="{9822B77B-2312-447A-BAE7-213F634A2155}"/>
    <hyperlink ref="G62:G65" r:id="rId25" display="ACL race bearing standard clearance" xr:uid="{3CD31991-04A6-4A25-9CAC-A9B9ED5CCD2D}"/>
    <hyperlink ref="G101" r:id="rId26" xr:uid="{CF1049B6-6645-4870-B7B3-44E201765C51}"/>
    <hyperlink ref="G104:G105" r:id="rId27" display="Forged hub flange - must use comp bearing 0000-04-5531" xr:uid="{485B3FB5-2754-4903-B3E8-4C08763192C9}"/>
    <hyperlink ref="G95:G96" r:id="rId28" display="Only one set of wheels is required - pick based on color needed. 17 X 8 forged wheel +43mm offset " xr:uid="{34BAC61E-971E-4F4B-BC9E-789ECF91B0E4}"/>
    <hyperlink ref="G109" r:id="rId29" xr:uid="{5E763EE7-F9B2-49E9-B134-8443D94BB88D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1198-8B2F-4894-A6A6-08F20DF02C87}">
  <dimension ref="A3:B148"/>
  <sheetViews>
    <sheetView topLeftCell="A70" workbookViewId="0">
      <selection activeCell="A86" sqref="A86"/>
    </sheetView>
  </sheetViews>
  <sheetFormatPr defaultRowHeight="15" x14ac:dyDescent="0.25"/>
  <cols>
    <col min="1" max="1" width="17.7109375" customWidth="1"/>
    <col min="2" max="2" width="10.140625" style="11" bestFit="1" customWidth="1"/>
  </cols>
  <sheetData>
    <row r="3" spans="1:2" x14ac:dyDescent="0.25">
      <c r="A3" t="s">
        <v>443</v>
      </c>
      <c r="B3" s="11" t="s">
        <v>444</v>
      </c>
    </row>
    <row r="4" spans="1:2" x14ac:dyDescent="0.25">
      <c r="A4" t="s">
        <v>445</v>
      </c>
      <c r="B4" s="11">
        <v>501</v>
      </c>
    </row>
    <row r="5" spans="1:2" x14ac:dyDescent="0.25">
      <c r="A5" t="s">
        <v>445</v>
      </c>
      <c r="B5" s="11">
        <v>501</v>
      </c>
    </row>
    <row r="6" spans="1:2" x14ac:dyDescent="0.25">
      <c r="A6" t="s">
        <v>446</v>
      </c>
      <c r="B6" s="11">
        <v>75</v>
      </c>
    </row>
    <row r="7" spans="1:2" x14ac:dyDescent="0.25">
      <c r="A7" t="s">
        <v>447</v>
      </c>
      <c r="B7" s="11">
        <v>140</v>
      </c>
    </row>
    <row r="8" spans="1:2" x14ac:dyDescent="0.25">
      <c r="A8" t="s">
        <v>448</v>
      </c>
      <c r="B8" s="11">
        <v>1099</v>
      </c>
    </row>
    <row r="9" spans="1:2" x14ac:dyDescent="0.25">
      <c r="A9" t="s">
        <v>449</v>
      </c>
      <c r="B9" s="11">
        <v>2598</v>
      </c>
    </row>
    <row r="10" spans="1:2" x14ac:dyDescent="0.25">
      <c r="A10" t="s">
        <v>450</v>
      </c>
      <c r="B10" s="11">
        <v>215</v>
      </c>
    </row>
    <row r="11" spans="1:2" x14ac:dyDescent="0.25">
      <c r="A11" t="s">
        <v>451</v>
      </c>
      <c r="B11" s="11">
        <v>316</v>
      </c>
    </row>
    <row r="12" spans="1:2" x14ac:dyDescent="0.25">
      <c r="A12" t="s">
        <v>452</v>
      </c>
      <c r="B12" s="11">
        <v>1246</v>
      </c>
    </row>
    <row r="13" spans="1:2" x14ac:dyDescent="0.25">
      <c r="A13" t="s">
        <v>453</v>
      </c>
      <c r="B13" s="11">
        <v>780</v>
      </c>
    </row>
    <row r="14" spans="1:2" x14ac:dyDescent="0.25">
      <c r="A14" t="s">
        <v>454</v>
      </c>
      <c r="B14" s="11">
        <v>466</v>
      </c>
    </row>
    <row r="15" spans="1:2" x14ac:dyDescent="0.25">
      <c r="A15" t="s">
        <v>455</v>
      </c>
      <c r="B15" s="11">
        <v>1490</v>
      </c>
    </row>
    <row r="16" spans="1:2" x14ac:dyDescent="0.25">
      <c r="A16" t="s">
        <v>456</v>
      </c>
      <c r="B16" s="11">
        <v>350</v>
      </c>
    </row>
    <row r="17" spans="1:2" x14ac:dyDescent="0.25">
      <c r="A17" t="s">
        <v>457</v>
      </c>
      <c r="B17" s="11">
        <v>347</v>
      </c>
    </row>
    <row r="18" spans="1:2" x14ac:dyDescent="0.25">
      <c r="A18" t="s">
        <v>458</v>
      </c>
      <c r="B18" s="11">
        <v>58.95</v>
      </c>
    </row>
    <row r="19" spans="1:2" x14ac:dyDescent="0.25">
      <c r="A19" t="s">
        <v>458</v>
      </c>
      <c r="B19" s="11">
        <v>58.95</v>
      </c>
    </row>
    <row r="20" spans="1:2" x14ac:dyDescent="0.25">
      <c r="A20" t="s">
        <v>459</v>
      </c>
      <c r="B20" s="11">
        <v>59</v>
      </c>
    </row>
    <row r="21" spans="1:2" x14ac:dyDescent="0.25">
      <c r="A21" t="s">
        <v>459</v>
      </c>
      <c r="B21" s="11">
        <v>59</v>
      </c>
    </row>
    <row r="22" spans="1:2" x14ac:dyDescent="0.25">
      <c r="A22" t="s">
        <v>460</v>
      </c>
      <c r="B22" s="11">
        <v>43</v>
      </c>
    </row>
    <row r="23" spans="1:2" x14ac:dyDescent="0.25">
      <c r="A23" t="s">
        <v>460</v>
      </c>
      <c r="B23" s="11">
        <v>43</v>
      </c>
    </row>
    <row r="24" spans="1:2" x14ac:dyDescent="0.25">
      <c r="A24" t="s">
        <v>461</v>
      </c>
      <c r="B24" s="11">
        <v>101</v>
      </c>
    </row>
    <row r="25" spans="1:2" x14ac:dyDescent="0.25">
      <c r="A25" t="s">
        <v>462</v>
      </c>
      <c r="B25" s="11">
        <v>575</v>
      </c>
    </row>
    <row r="26" spans="1:2" x14ac:dyDescent="0.25">
      <c r="A26" t="s">
        <v>463</v>
      </c>
      <c r="B26" s="11">
        <v>32.104100000000003</v>
      </c>
    </row>
    <row r="27" spans="1:2" x14ac:dyDescent="0.25">
      <c r="A27" t="s">
        <v>463</v>
      </c>
      <c r="B27" s="11">
        <v>32.104100000000003</v>
      </c>
    </row>
    <row r="28" spans="1:2" x14ac:dyDescent="0.25">
      <c r="A28" t="s">
        <v>464</v>
      </c>
      <c r="B28" s="11">
        <v>32</v>
      </c>
    </row>
    <row r="29" spans="1:2" x14ac:dyDescent="0.25">
      <c r="A29" t="s">
        <v>465</v>
      </c>
      <c r="B29" s="11">
        <v>164</v>
      </c>
    </row>
    <row r="30" spans="1:2" x14ac:dyDescent="0.25">
      <c r="A30" t="s">
        <v>465</v>
      </c>
      <c r="B30" s="11">
        <v>164</v>
      </c>
    </row>
    <row r="31" spans="1:2" x14ac:dyDescent="0.25">
      <c r="A31" t="s">
        <v>466</v>
      </c>
      <c r="B31" s="11">
        <v>1260</v>
      </c>
    </row>
    <row r="32" spans="1:2" x14ac:dyDescent="0.25">
      <c r="A32" t="s">
        <v>467</v>
      </c>
      <c r="B32" s="11">
        <v>336</v>
      </c>
    </row>
    <row r="33" spans="1:2" x14ac:dyDescent="0.25">
      <c r="A33" t="s">
        <v>467</v>
      </c>
      <c r="B33" s="11">
        <v>336</v>
      </c>
    </row>
    <row r="34" spans="1:2" x14ac:dyDescent="0.25">
      <c r="A34" t="s">
        <v>468</v>
      </c>
      <c r="B34" s="11">
        <v>47</v>
      </c>
    </row>
    <row r="35" spans="1:2" x14ac:dyDescent="0.25">
      <c r="A35" t="s">
        <v>468</v>
      </c>
      <c r="B35" s="11">
        <v>47</v>
      </c>
    </row>
    <row r="36" spans="1:2" x14ac:dyDescent="0.25">
      <c r="A36" t="s">
        <v>469</v>
      </c>
      <c r="B36" s="11">
        <v>27.02</v>
      </c>
    </row>
    <row r="37" spans="1:2" x14ac:dyDescent="0.25">
      <c r="A37" t="s">
        <v>469</v>
      </c>
      <c r="B37" s="11">
        <v>27.02</v>
      </c>
    </row>
    <row r="38" spans="1:2" x14ac:dyDescent="0.25">
      <c r="A38" t="s">
        <v>470</v>
      </c>
      <c r="B38" s="11">
        <v>557</v>
      </c>
    </row>
    <row r="39" spans="1:2" x14ac:dyDescent="0.25">
      <c r="A39" t="s">
        <v>471</v>
      </c>
      <c r="B39" s="11">
        <v>725</v>
      </c>
    </row>
    <row r="40" spans="1:2" x14ac:dyDescent="0.25">
      <c r="A40" t="s">
        <v>472</v>
      </c>
      <c r="B40" s="11">
        <v>185</v>
      </c>
    </row>
    <row r="41" spans="1:2" x14ac:dyDescent="0.25">
      <c r="A41" t="s">
        <v>473</v>
      </c>
      <c r="B41" s="11">
        <v>530</v>
      </c>
    </row>
    <row r="42" spans="1:2" x14ac:dyDescent="0.25">
      <c r="A42" t="s">
        <v>474</v>
      </c>
      <c r="B42" s="11">
        <v>530</v>
      </c>
    </row>
    <row r="43" spans="1:2" x14ac:dyDescent="0.25">
      <c r="A43" t="s">
        <v>475</v>
      </c>
      <c r="B43" s="11">
        <v>85</v>
      </c>
    </row>
    <row r="44" spans="1:2" x14ac:dyDescent="0.25">
      <c r="A44" t="s">
        <v>476</v>
      </c>
      <c r="B44" s="11">
        <v>177</v>
      </c>
    </row>
    <row r="45" spans="1:2" x14ac:dyDescent="0.25">
      <c r="A45" t="s">
        <v>477</v>
      </c>
      <c r="B45" s="11">
        <v>11.4</v>
      </c>
    </row>
    <row r="46" spans="1:2" x14ac:dyDescent="0.25">
      <c r="A46" t="s">
        <v>478</v>
      </c>
      <c r="B46" s="11">
        <v>182.51</v>
      </c>
    </row>
    <row r="47" spans="1:2" x14ac:dyDescent="0.25">
      <c r="A47" t="s">
        <v>478</v>
      </c>
      <c r="B47" s="11">
        <v>182.51</v>
      </c>
    </row>
    <row r="48" spans="1:2" x14ac:dyDescent="0.25">
      <c r="A48" t="s">
        <v>479</v>
      </c>
      <c r="B48" s="11">
        <v>53.62</v>
      </c>
    </row>
    <row r="49" spans="1:2" x14ac:dyDescent="0.25">
      <c r="A49" t="s">
        <v>480</v>
      </c>
      <c r="B49" s="11">
        <v>47.98</v>
      </c>
    </row>
    <row r="50" spans="1:2" x14ac:dyDescent="0.25">
      <c r="A50" t="s">
        <v>481</v>
      </c>
      <c r="B50" s="11">
        <v>42.14</v>
      </c>
    </row>
    <row r="51" spans="1:2" x14ac:dyDescent="0.25">
      <c r="A51" t="s">
        <v>482</v>
      </c>
      <c r="B51" s="11">
        <v>122.17</v>
      </c>
    </row>
    <row r="52" spans="1:2" x14ac:dyDescent="0.25">
      <c r="A52" t="s">
        <v>482</v>
      </c>
      <c r="B52" s="11">
        <v>122.17</v>
      </c>
    </row>
    <row r="53" spans="1:2" x14ac:dyDescent="0.25">
      <c r="A53" t="s">
        <v>483</v>
      </c>
      <c r="B53" s="11">
        <v>3.22</v>
      </c>
    </row>
    <row r="54" spans="1:2" x14ac:dyDescent="0.25">
      <c r="A54" t="s">
        <v>483</v>
      </c>
      <c r="B54" s="11">
        <v>3.22</v>
      </c>
    </row>
    <row r="55" spans="1:2" x14ac:dyDescent="0.25">
      <c r="A55" t="s">
        <v>483</v>
      </c>
      <c r="B55" s="11">
        <v>3.22</v>
      </c>
    </row>
    <row r="56" spans="1:2" x14ac:dyDescent="0.25">
      <c r="A56" t="s">
        <v>484</v>
      </c>
      <c r="B56" s="11">
        <v>255.89</v>
      </c>
    </row>
    <row r="57" spans="1:2" x14ac:dyDescent="0.25">
      <c r="A57" t="s">
        <v>485</v>
      </c>
      <c r="B57" s="11">
        <v>256.58</v>
      </c>
    </row>
    <row r="58" spans="1:2" x14ac:dyDescent="0.25">
      <c r="A58" t="s">
        <v>486</v>
      </c>
      <c r="B58" s="11">
        <v>81.260000000000005</v>
      </c>
    </row>
    <row r="59" spans="1:2" x14ac:dyDescent="0.25">
      <c r="A59" t="s">
        <v>487</v>
      </c>
      <c r="B59" s="11">
        <v>1515.84</v>
      </c>
    </row>
    <row r="60" spans="1:2" x14ac:dyDescent="0.25">
      <c r="A60" t="s">
        <v>488</v>
      </c>
      <c r="B60" s="11">
        <v>139.97999999999999</v>
      </c>
    </row>
    <row r="61" spans="1:2" x14ac:dyDescent="0.25">
      <c r="A61" t="s">
        <v>489</v>
      </c>
      <c r="B61" s="11">
        <v>382.75</v>
      </c>
    </row>
    <row r="62" spans="1:2" x14ac:dyDescent="0.25">
      <c r="A62" t="s">
        <v>490</v>
      </c>
      <c r="B62" s="11">
        <v>40.29</v>
      </c>
    </row>
    <row r="63" spans="1:2" x14ac:dyDescent="0.25">
      <c r="A63" t="s">
        <v>491</v>
      </c>
      <c r="B63" s="11">
        <v>190.66</v>
      </c>
    </row>
    <row r="64" spans="1:2" x14ac:dyDescent="0.25">
      <c r="A64" t="s">
        <v>492</v>
      </c>
      <c r="B64" s="11">
        <v>82.69</v>
      </c>
    </row>
    <row r="65" spans="1:2" x14ac:dyDescent="0.25">
      <c r="A65" t="s">
        <v>493</v>
      </c>
      <c r="B65" s="11">
        <v>85.55</v>
      </c>
    </row>
    <row r="66" spans="1:2" x14ac:dyDescent="0.25">
      <c r="A66" t="s">
        <v>494</v>
      </c>
      <c r="B66" s="11">
        <v>85.55</v>
      </c>
    </row>
    <row r="67" spans="1:2" x14ac:dyDescent="0.25">
      <c r="A67" t="s">
        <v>495</v>
      </c>
      <c r="B67" s="11">
        <v>82.69</v>
      </c>
    </row>
    <row r="68" spans="1:2" x14ac:dyDescent="0.25">
      <c r="A68" t="s">
        <v>496</v>
      </c>
      <c r="B68" s="11">
        <v>281.89999999999998</v>
      </c>
    </row>
    <row r="69" spans="1:2" x14ac:dyDescent="0.25">
      <c r="A69" t="s">
        <v>496</v>
      </c>
      <c r="B69" s="11">
        <v>281.89999999999998</v>
      </c>
    </row>
    <row r="70" spans="1:2" x14ac:dyDescent="0.25">
      <c r="A70" t="s">
        <v>497</v>
      </c>
      <c r="B70" s="11">
        <v>593.01</v>
      </c>
    </row>
    <row r="71" spans="1:2" x14ac:dyDescent="0.25">
      <c r="A71" t="s">
        <v>497</v>
      </c>
      <c r="B71" s="11">
        <v>593.01</v>
      </c>
    </row>
    <row r="72" spans="1:2" x14ac:dyDescent="0.25">
      <c r="A72" t="s">
        <v>498</v>
      </c>
      <c r="B72" s="11">
        <v>290.12</v>
      </c>
    </row>
    <row r="73" spans="1:2" x14ac:dyDescent="0.25">
      <c r="A73" t="s">
        <v>498</v>
      </c>
      <c r="B73" s="11">
        <v>290.12</v>
      </c>
    </row>
    <row r="74" spans="1:2" x14ac:dyDescent="0.25">
      <c r="A74" t="s">
        <v>499</v>
      </c>
      <c r="B74" s="11">
        <v>38.11</v>
      </c>
    </row>
    <row r="75" spans="1:2" x14ac:dyDescent="0.25">
      <c r="A75" t="s">
        <v>500</v>
      </c>
      <c r="B75" s="11">
        <v>25.65</v>
      </c>
    </row>
    <row r="76" spans="1:2" x14ac:dyDescent="0.25">
      <c r="A76" t="s">
        <v>501</v>
      </c>
      <c r="B76" s="11">
        <v>435.71</v>
      </c>
    </row>
    <row r="77" spans="1:2" x14ac:dyDescent="0.25">
      <c r="A77" t="s">
        <v>502</v>
      </c>
      <c r="B77" s="11">
        <v>8.6199999999999992</v>
      </c>
    </row>
    <row r="78" spans="1:2" x14ac:dyDescent="0.25">
      <c r="A78" t="s">
        <v>502</v>
      </c>
      <c r="B78" s="11">
        <v>8.6199999999999992</v>
      </c>
    </row>
    <row r="79" spans="1:2" x14ac:dyDescent="0.25">
      <c r="A79" t="s">
        <v>503</v>
      </c>
      <c r="B79" s="11">
        <v>2846.38</v>
      </c>
    </row>
    <row r="80" spans="1:2" x14ac:dyDescent="0.25">
      <c r="A80" t="s">
        <v>503</v>
      </c>
      <c r="B80" s="11">
        <v>2846.38</v>
      </c>
    </row>
    <row r="81" spans="1:2" x14ac:dyDescent="0.25">
      <c r="A81" t="s">
        <v>504</v>
      </c>
      <c r="B81" s="11">
        <v>594</v>
      </c>
    </row>
    <row r="82" spans="1:2" x14ac:dyDescent="0.25">
      <c r="A82" t="s">
        <v>505</v>
      </c>
      <c r="B82" s="11">
        <v>75</v>
      </c>
    </row>
    <row r="83" spans="1:2" x14ac:dyDescent="0.25">
      <c r="A83" t="s">
        <v>506</v>
      </c>
      <c r="B83" s="11">
        <v>75</v>
      </c>
    </row>
    <row r="84" spans="1:2" x14ac:dyDescent="0.25">
      <c r="A84" t="s">
        <v>507</v>
      </c>
      <c r="B84" s="11">
        <v>75</v>
      </c>
    </row>
    <row r="85" spans="1:2" x14ac:dyDescent="0.25">
      <c r="A85" t="s">
        <v>508</v>
      </c>
      <c r="B85" s="11">
        <v>57.35</v>
      </c>
    </row>
    <row r="86" spans="1:2" x14ac:dyDescent="0.25">
      <c r="A86" t="s">
        <v>509</v>
      </c>
      <c r="B86" s="11">
        <v>374</v>
      </c>
    </row>
    <row r="87" spans="1:2" x14ac:dyDescent="0.25">
      <c r="A87" t="s">
        <v>510</v>
      </c>
      <c r="B87" s="11">
        <v>101</v>
      </c>
    </row>
    <row r="88" spans="1:2" x14ac:dyDescent="0.25">
      <c r="A88" t="s">
        <v>511</v>
      </c>
      <c r="B88" s="11">
        <v>444</v>
      </c>
    </row>
    <row r="89" spans="1:2" x14ac:dyDescent="0.25">
      <c r="A89" t="s">
        <v>512</v>
      </c>
      <c r="B89" s="11">
        <v>75</v>
      </c>
    </row>
    <row r="90" spans="1:2" x14ac:dyDescent="0.25">
      <c r="A90" t="s">
        <v>513</v>
      </c>
      <c r="B90" s="11">
        <v>380</v>
      </c>
    </row>
    <row r="91" spans="1:2" x14ac:dyDescent="0.25">
      <c r="A91" t="s">
        <v>514</v>
      </c>
      <c r="B91" s="11">
        <v>55</v>
      </c>
    </row>
    <row r="92" spans="1:2" x14ac:dyDescent="0.25">
      <c r="A92" t="s">
        <v>515</v>
      </c>
      <c r="B92" s="11">
        <v>102</v>
      </c>
    </row>
    <row r="93" spans="1:2" x14ac:dyDescent="0.25">
      <c r="A93" t="s">
        <v>516</v>
      </c>
      <c r="B93" s="11">
        <v>380</v>
      </c>
    </row>
    <row r="94" spans="1:2" x14ac:dyDescent="0.25">
      <c r="A94" t="s">
        <v>517</v>
      </c>
      <c r="B94" s="11">
        <v>56</v>
      </c>
    </row>
    <row r="95" spans="1:2" x14ac:dyDescent="0.25">
      <c r="A95" t="s">
        <v>518</v>
      </c>
      <c r="B95" s="11">
        <v>35</v>
      </c>
    </row>
    <row r="96" spans="1:2" x14ac:dyDescent="0.25">
      <c r="A96" t="s">
        <v>519</v>
      </c>
      <c r="B96" s="11">
        <v>35</v>
      </c>
    </row>
    <row r="97" spans="1:2" x14ac:dyDescent="0.25">
      <c r="A97" t="s">
        <v>520</v>
      </c>
      <c r="B97" s="11">
        <v>269</v>
      </c>
    </row>
    <row r="98" spans="1:2" x14ac:dyDescent="0.25">
      <c r="A98" t="s">
        <v>521</v>
      </c>
      <c r="B98" s="11">
        <v>269</v>
      </c>
    </row>
    <row r="99" spans="1:2" x14ac:dyDescent="0.25">
      <c r="A99" t="s">
        <v>522</v>
      </c>
      <c r="B99" s="11">
        <v>269</v>
      </c>
    </row>
    <row r="100" spans="1:2" x14ac:dyDescent="0.25">
      <c r="A100" t="s">
        <v>523</v>
      </c>
      <c r="B100" s="11">
        <v>269</v>
      </c>
    </row>
    <row r="101" spans="1:2" x14ac:dyDescent="0.25">
      <c r="A101" t="s">
        <v>524</v>
      </c>
      <c r="B101" s="11">
        <v>35</v>
      </c>
    </row>
    <row r="102" spans="1:2" x14ac:dyDescent="0.25">
      <c r="A102" t="s">
        <v>525</v>
      </c>
      <c r="B102" s="11">
        <v>75</v>
      </c>
    </row>
    <row r="103" spans="1:2" x14ac:dyDescent="0.25">
      <c r="A103" t="s">
        <v>526</v>
      </c>
      <c r="B103" s="11">
        <v>164</v>
      </c>
    </row>
    <row r="104" spans="1:2" x14ac:dyDescent="0.25">
      <c r="A104" t="s">
        <v>527</v>
      </c>
      <c r="B104" s="11">
        <v>150</v>
      </c>
    </row>
    <row r="105" spans="1:2" x14ac:dyDescent="0.25">
      <c r="A105" t="s">
        <v>528</v>
      </c>
      <c r="B105" s="11">
        <v>110</v>
      </c>
    </row>
    <row r="106" spans="1:2" x14ac:dyDescent="0.25">
      <c r="A106" t="s">
        <v>529</v>
      </c>
      <c r="B106" s="11">
        <v>100</v>
      </c>
    </row>
    <row r="107" spans="1:2" x14ac:dyDescent="0.25">
      <c r="A107" t="s">
        <v>530</v>
      </c>
      <c r="B107" s="11">
        <v>45</v>
      </c>
    </row>
    <row r="108" spans="1:2" x14ac:dyDescent="0.25">
      <c r="A108" t="s">
        <v>531</v>
      </c>
      <c r="B108" s="11">
        <v>185</v>
      </c>
    </row>
    <row r="109" spans="1:2" x14ac:dyDescent="0.25">
      <c r="A109" t="s">
        <v>532</v>
      </c>
      <c r="B109" s="11">
        <v>195</v>
      </c>
    </row>
    <row r="110" spans="1:2" x14ac:dyDescent="0.25">
      <c r="A110" t="s">
        <v>533</v>
      </c>
      <c r="B110" s="11">
        <v>195</v>
      </c>
    </row>
    <row r="111" spans="1:2" x14ac:dyDescent="0.25">
      <c r="A111" t="s">
        <v>534</v>
      </c>
      <c r="B111" s="11">
        <v>195</v>
      </c>
    </row>
    <row r="112" spans="1:2" x14ac:dyDescent="0.25">
      <c r="A112" t="s">
        <v>535</v>
      </c>
      <c r="B112" s="11">
        <v>252</v>
      </c>
    </row>
    <row r="113" spans="1:2" x14ac:dyDescent="0.25">
      <c r="A113" t="s">
        <v>536</v>
      </c>
      <c r="B113" s="11">
        <v>799</v>
      </c>
    </row>
    <row r="114" spans="1:2" x14ac:dyDescent="0.25">
      <c r="A114" t="s">
        <v>537</v>
      </c>
      <c r="B114" s="11">
        <v>799</v>
      </c>
    </row>
    <row r="115" spans="1:2" x14ac:dyDescent="0.25">
      <c r="A115" t="s">
        <v>538</v>
      </c>
      <c r="B115" s="11">
        <v>299</v>
      </c>
    </row>
    <row r="116" spans="1:2" x14ac:dyDescent="0.25">
      <c r="A116" t="s">
        <v>538</v>
      </c>
      <c r="B116" s="11">
        <v>299</v>
      </c>
    </row>
    <row r="117" spans="1:2" x14ac:dyDescent="0.25">
      <c r="A117" t="s">
        <v>539</v>
      </c>
      <c r="B117" s="11">
        <v>89</v>
      </c>
    </row>
    <row r="118" spans="1:2" x14ac:dyDescent="0.25">
      <c r="A118" t="s">
        <v>540</v>
      </c>
      <c r="B118" s="11">
        <v>16.899999999999999</v>
      </c>
    </row>
    <row r="119" spans="1:2" x14ac:dyDescent="0.25">
      <c r="A119" t="s">
        <v>541</v>
      </c>
      <c r="B119" s="11">
        <v>6.99</v>
      </c>
    </row>
    <row r="120" spans="1:2" x14ac:dyDescent="0.25">
      <c r="A120" t="s">
        <v>542</v>
      </c>
      <c r="B120" s="11">
        <v>215</v>
      </c>
    </row>
    <row r="121" spans="1:2" x14ac:dyDescent="0.25">
      <c r="A121" t="s">
        <v>543</v>
      </c>
      <c r="B121" s="11">
        <v>222</v>
      </c>
    </row>
    <row r="122" spans="1:2" x14ac:dyDescent="0.25">
      <c r="A122" t="s">
        <v>544</v>
      </c>
      <c r="B122" s="11">
        <v>189.83</v>
      </c>
    </row>
    <row r="123" spans="1:2" x14ac:dyDescent="0.25">
      <c r="A123" t="s">
        <v>544</v>
      </c>
      <c r="B123" s="11">
        <v>189.83</v>
      </c>
    </row>
    <row r="124" spans="1:2" x14ac:dyDescent="0.25">
      <c r="A124" t="s">
        <v>545</v>
      </c>
      <c r="B124" s="11">
        <v>570</v>
      </c>
    </row>
    <row r="125" spans="1:2" x14ac:dyDescent="0.25">
      <c r="A125" t="s">
        <v>546</v>
      </c>
      <c r="B125" s="11">
        <v>570</v>
      </c>
    </row>
    <row r="126" spans="1:2" x14ac:dyDescent="0.25">
      <c r="A126" t="s">
        <v>547</v>
      </c>
      <c r="B126" s="11">
        <v>26</v>
      </c>
    </row>
    <row r="127" spans="1:2" x14ac:dyDescent="0.25">
      <c r="A127" t="s">
        <v>548</v>
      </c>
      <c r="B127" s="11">
        <v>403</v>
      </c>
    </row>
    <row r="128" spans="1:2" x14ac:dyDescent="0.25">
      <c r="A128" t="s">
        <v>549</v>
      </c>
      <c r="B128" s="11">
        <v>69</v>
      </c>
    </row>
    <row r="129" spans="1:2" x14ac:dyDescent="0.25">
      <c r="A129" t="s">
        <v>550</v>
      </c>
      <c r="B129" s="11">
        <v>53</v>
      </c>
    </row>
    <row r="130" spans="1:2" x14ac:dyDescent="0.25">
      <c r="A130" t="s">
        <v>551</v>
      </c>
      <c r="B130" s="11">
        <v>122</v>
      </c>
    </row>
    <row r="131" spans="1:2" x14ac:dyDescent="0.25">
      <c r="A131" t="s">
        <v>552</v>
      </c>
      <c r="B131" s="11">
        <v>122</v>
      </c>
    </row>
    <row r="132" spans="1:2" x14ac:dyDescent="0.25">
      <c r="A132" t="s">
        <v>553</v>
      </c>
      <c r="B132" s="11">
        <v>33.4</v>
      </c>
    </row>
    <row r="133" spans="1:2" x14ac:dyDescent="0.25">
      <c r="A133" t="s">
        <v>554</v>
      </c>
      <c r="B133" s="11">
        <v>136.65</v>
      </c>
    </row>
    <row r="134" spans="1:2" x14ac:dyDescent="0.25">
      <c r="A134" t="s">
        <v>555</v>
      </c>
      <c r="B134" s="11">
        <v>136.65</v>
      </c>
    </row>
    <row r="135" spans="1:2" x14ac:dyDescent="0.25">
      <c r="A135" t="s">
        <v>556</v>
      </c>
      <c r="B135" s="11">
        <v>136.65</v>
      </c>
    </row>
    <row r="136" spans="1:2" x14ac:dyDescent="0.25">
      <c r="A136" t="s">
        <v>557</v>
      </c>
      <c r="B136" s="11">
        <v>136.65</v>
      </c>
    </row>
    <row r="137" spans="1:2" x14ac:dyDescent="0.25">
      <c r="A137" t="s">
        <v>558</v>
      </c>
      <c r="B137" s="11">
        <v>23</v>
      </c>
    </row>
    <row r="138" spans="1:2" x14ac:dyDescent="0.25">
      <c r="A138" t="s">
        <v>559</v>
      </c>
      <c r="B138" s="11">
        <v>8585</v>
      </c>
    </row>
    <row r="139" spans="1:2" x14ac:dyDescent="0.25">
      <c r="A139" t="s">
        <v>560</v>
      </c>
      <c r="B139" s="11">
        <v>61</v>
      </c>
    </row>
    <row r="140" spans="1:2" x14ac:dyDescent="0.25">
      <c r="A140" t="s">
        <v>561</v>
      </c>
      <c r="B140" s="11">
        <v>344</v>
      </c>
    </row>
    <row r="141" spans="1:2" x14ac:dyDescent="0.25">
      <c r="A141" t="s">
        <v>562</v>
      </c>
      <c r="B141" s="11">
        <v>339</v>
      </c>
    </row>
    <row r="142" spans="1:2" x14ac:dyDescent="0.25">
      <c r="A142" t="s">
        <v>563</v>
      </c>
      <c r="B142" s="11">
        <v>339</v>
      </c>
    </row>
    <row r="143" spans="1:2" x14ac:dyDescent="0.25">
      <c r="A143" t="s">
        <v>564</v>
      </c>
      <c r="B143" s="11">
        <v>55</v>
      </c>
    </row>
    <row r="144" spans="1:2" x14ac:dyDescent="0.25">
      <c r="A144" t="s">
        <v>565</v>
      </c>
      <c r="B144" s="11">
        <v>2040</v>
      </c>
    </row>
    <row r="145" spans="1:2" x14ac:dyDescent="0.25">
      <c r="A145" t="s">
        <v>566</v>
      </c>
      <c r="B145" s="11">
        <v>85</v>
      </c>
    </row>
    <row r="146" spans="1:2" x14ac:dyDescent="0.25">
      <c r="A146" t="s">
        <v>567</v>
      </c>
      <c r="B146" s="11">
        <v>2500</v>
      </c>
    </row>
    <row r="147" spans="1:2" x14ac:dyDescent="0.25">
      <c r="A147" t="s">
        <v>568</v>
      </c>
      <c r="B147" s="11">
        <v>321</v>
      </c>
    </row>
    <row r="148" spans="1:2" x14ac:dyDescent="0.25">
      <c r="A148" t="s">
        <v>569</v>
      </c>
      <c r="B148" s="11">
        <v>2724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SMX parts list </vt:lpstr>
      <vt:lpstr>racer price data on 10-23-23</vt:lpstr>
    </vt:vector>
  </TitlesOfParts>
  <Manager/>
  <Company>Mazda North America Operations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Smith</dc:creator>
  <cp:keywords/>
  <dc:description/>
  <cp:lastModifiedBy>Daniel Sumner</cp:lastModifiedBy>
  <cp:revision/>
  <dcterms:created xsi:type="dcterms:W3CDTF">2022-11-04T16:09:36Z</dcterms:created>
  <dcterms:modified xsi:type="dcterms:W3CDTF">2024-02-16T22:41:29Z</dcterms:modified>
  <cp:category/>
  <cp:contentStatus/>
</cp:coreProperties>
</file>